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45" activeTab="0"/>
  </bookViews>
  <sheets>
    <sheet name="Беласица АД" sheetId="1" r:id="rId1"/>
    <sheet name="Модул АД" sheetId="2" r:id="rId2"/>
    <sheet name="Изгрев АД" sheetId="3" r:id="rId3"/>
    <sheet name="ВИП Комерсиал ЕООД" sheetId="4" r:id="rId4"/>
    <sheet name="Агрокомб АД" sheetId="5" r:id="rId5"/>
    <sheet name="Рален-текс АД" sheetId="6" r:id="rId6"/>
    <sheet name="Белпред АД" sheetId="7" r:id="rId7"/>
    <sheet name="ТК-Текс АД" sheetId="8" r:id="rId8"/>
    <sheet name="Рилски лен АД" sheetId="9" r:id="rId9"/>
    <sheet name="Технотекс АД" sheetId="10" r:id="rId10"/>
    <sheet name="Бял бор АД" sheetId="11" r:id="rId11"/>
    <sheet name="Добруджанска мебел АД" sheetId="12" r:id="rId12"/>
    <sheet name="Тунджа-73 ЕООД" sheetId="13" r:id="rId13"/>
    <sheet name="Кабиле ЛБ АД" sheetId="14" r:id="rId14"/>
    <sheet name="ППС АД" sheetId="15" r:id="rId15"/>
    <sheet name="Каумет АД" sheetId="16" r:id="rId16"/>
    <sheet name="Атлас АД" sheetId="17" r:id="rId17"/>
    <sheet name="ТК Пролайн АД" sheetId="18" r:id="rId18"/>
    <sheet name="Милк Комерсиал ООД" sheetId="19" r:id="rId19"/>
    <sheet name="Крепежи Българи Трейдинг ООД" sheetId="20" r:id="rId20"/>
    <sheet name="Елинел–1 ЕООД" sheetId="21" r:id="rId21"/>
  </sheets>
  <definedNames>
    <definedName name="_xlnm.Print_Area" localSheetId="0">'Беласица АД'!$A$1:$E$46</definedName>
    <definedName name="_xlnm.Print_Area" localSheetId="10">'Бял бор АД'!$A$1:$J$126</definedName>
    <definedName name="_xlnm.Print_Area" localSheetId="13">'Кабиле ЛБ АД'!$A$1:$D$36</definedName>
    <definedName name="_xlnm.Print_Area" localSheetId="8">'Рилски лен АД'!$A$1:$D$26</definedName>
    <definedName name="_xlnm.Print_Area" localSheetId="9">'Технотекс АД'!$A$1:$D$297</definedName>
    <definedName name="_xlnm.Print_Area" localSheetId="17">'ТК Пролайн АД'!$A$1:$D$23</definedName>
    <definedName name="_xlnm.Print_Area" localSheetId="12">'Тунджа-73 ЕООД'!$A$1:$I$417</definedName>
  </definedNames>
  <calcPr fullCalcOnLoad="1"/>
</workbook>
</file>

<file path=xl/comments3.xml><?xml version="1.0" encoding="utf-8"?>
<comments xmlns="http://schemas.openxmlformats.org/spreadsheetml/2006/main">
  <authors>
    <author>Pavel</author>
  </authors>
  <commentList>
    <comment ref="D54" authorId="0">
      <text>
        <r>
          <rPr>
            <b/>
            <sz val="9"/>
            <rFont val="Tahoma"/>
            <family val="2"/>
          </rPr>
          <t>Pavel:</t>
        </r>
        <r>
          <rPr>
            <sz val="9"/>
            <rFont val="Tahoma"/>
            <family val="2"/>
          </rPr>
          <t xml:space="preserve">
не са описни в последната справка</t>
        </r>
      </text>
    </comment>
  </commentList>
</comments>
</file>

<file path=xl/sharedStrings.xml><?xml version="1.0" encoding="utf-8"?>
<sst xmlns="http://schemas.openxmlformats.org/spreadsheetml/2006/main" count="795" uniqueCount="484">
  <si>
    <t>Бял Бор АД</t>
  </si>
  <si>
    <t>Машини</t>
  </si>
  <si>
    <t>активи</t>
  </si>
  <si>
    <t>УПИ в София, ул. Горица 6 (земя)</t>
  </si>
  <si>
    <t>терен в Пловдив, бул. Освобождение 3 (земя)</t>
  </si>
  <si>
    <t xml:space="preserve">Възбрана върху УПИ 6774 кв.м. - част от терен по иск на СК Арнаудов ЕООД - Иск за 1 678 000 лв.; Обжалва се във ВКС
Т.д. №348 от 2012 г. в СГС
</t>
  </si>
  <si>
    <t xml:space="preserve">Ипотека в полза на ДСК по банков кредит </t>
  </si>
  <si>
    <t>ТК – ПРОЛАЙН АД</t>
  </si>
  <si>
    <t>Стойност на оборудването по инвентарна книга - 2 780 хил. лв.</t>
  </si>
  <si>
    <t>Номер по ред на залог: 001, Заложен кредитор/Заложни кредитори: ТК-ХОЛД АД, ЕИК 121657705</t>
  </si>
  <si>
    <t xml:space="preserve">Земя:  </t>
  </si>
  <si>
    <t>кв.м</t>
  </si>
  <si>
    <t>Балансова стойност</t>
  </si>
  <si>
    <t xml:space="preserve">Сгради:  </t>
  </si>
  <si>
    <t>главен корпус Ивайловград</t>
  </si>
  <si>
    <t>главен корпус разширение Ивайловград</t>
  </si>
  <si>
    <t xml:space="preserve">помпена станция за питейна и пр. вода </t>
  </si>
  <si>
    <t>автокантар Ивайловград</t>
  </si>
  <si>
    <t>спомагателен корпус Ивайловград</t>
  </si>
  <si>
    <t xml:space="preserve">ел.подстанция Ивайловград </t>
  </si>
  <si>
    <t xml:space="preserve">помпена станция за оборотни води </t>
  </si>
  <si>
    <t>земя административна сграда</t>
  </si>
  <si>
    <t>земя сервиз</t>
  </si>
  <si>
    <t>автоцентър и адм. сграда</t>
  </si>
  <si>
    <t xml:space="preserve">офис сграда–център гуми – 2 етажа </t>
  </si>
  <si>
    <t>Промишлена зона Дулово, парцел 17</t>
  </si>
  <si>
    <t>Производствени халета</t>
  </si>
  <si>
    <t xml:space="preserve">Почивна база </t>
  </si>
  <si>
    <t>В землището на град Дулово</t>
  </si>
  <si>
    <t>Стойност на машините и съораженията по инвентарна книга</t>
  </si>
  <si>
    <t xml:space="preserve">Петрич, ул.”Места” № 22 </t>
  </si>
  <si>
    <t>Стойност на машините и съоръженията</t>
  </si>
  <si>
    <t>Площадка с административна сграда</t>
  </si>
  <si>
    <t>Площадка склад коноп</t>
  </si>
  <si>
    <t>Площадка парова централа</t>
  </si>
  <si>
    <t>Основна производствена площадка</t>
  </si>
  <si>
    <t>Парова централа</t>
  </si>
  <si>
    <t>РМЦ</t>
  </si>
  <si>
    <t>Стойност на машините съоръженията по инвентарна книга</t>
  </si>
  <si>
    <t>предстои бракуване</t>
  </si>
  <si>
    <t>бракувана</t>
  </si>
  <si>
    <t>едноетожна сграда - скалд матер.</t>
  </si>
  <si>
    <t>Стойност на имоти, машини и съоръжения по баланс</t>
  </si>
  <si>
    <t>в хотел СПС</t>
  </si>
  <si>
    <t>София, бул.Борис 140</t>
  </si>
  <si>
    <t>Земя с дворно място</t>
  </si>
  <si>
    <t>Аминистративно битова - Николаево</t>
  </si>
  <si>
    <t>Гараж(ремонтна работилница)</t>
  </si>
  <si>
    <t>заготвително</t>
  </si>
  <si>
    <t>Склад фураж</t>
  </si>
  <si>
    <t>Обор и сеновал</t>
  </si>
  <si>
    <t>Навес</t>
  </si>
  <si>
    <t>Стопанска сграда</t>
  </si>
  <si>
    <t>Кухня и баня</t>
  </si>
  <si>
    <t>Земя собственост на дружеството</t>
  </si>
  <si>
    <t>Стойност на активите по инвентарна книга</t>
  </si>
  <si>
    <t xml:space="preserve">Опис на активите на  "Беласица" АД </t>
  </si>
  <si>
    <t>ЕИК:</t>
  </si>
  <si>
    <t xml:space="preserve">Опис на активите на  "Модул" АД </t>
  </si>
  <si>
    <t xml:space="preserve">Опис на активите на  "Изгрев" АД </t>
  </si>
  <si>
    <t xml:space="preserve">Опис на активите на  "Агрокомб " АД </t>
  </si>
  <si>
    <t>Опис на активите на  "Рилски лен" АД</t>
  </si>
  <si>
    <t>Опис на активите на  "Технотекс" АД</t>
  </si>
  <si>
    <t>Опис на активите на  "Бял Бор" АД</t>
  </si>
  <si>
    <t>Опис на активите на  " Добруджанска мебел" АД</t>
  </si>
  <si>
    <t>Опис на активите на  "Тунджа" 73 ЕООД</t>
  </si>
  <si>
    <t>Опис на активите на "КАБИЛЕ - ЛБ" АД</t>
  </si>
  <si>
    <t xml:space="preserve">Опис на активите на "Програмни продукти и системи" АД </t>
  </si>
  <si>
    <t xml:space="preserve">Опис на активите на "ППС-Каварна" АД </t>
  </si>
  <si>
    <t xml:space="preserve">ППС-Каварна АД </t>
  </si>
  <si>
    <t>ИАБанк</t>
  </si>
  <si>
    <t>Опис на активите на "ППС-Имоти"</t>
  </si>
  <si>
    <t>ППС-Строй ООД</t>
  </si>
  <si>
    <t xml:space="preserve">Опис на активите на "ППС-Строй" </t>
  </si>
  <si>
    <t>ППС-Имоти АД</t>
  </si>
  <si>
    <t xml:space="preserve">Опис на активите на "Каумет " АД </t>
  </si>
  <si>
    <t xml:space="preserve">Опис на активите на "Атлас " АД </t>
  </si>
  <si>
    <t>Опис на активите на "ТК – ПРОЛАЙН" АД</t>
  </si>
  <si>
    <t>ТК Пролайн</t>
  </si>
  <si>
    <t>Кредитор</t>
  </si>
  <si>
    <t>Обект на обезпеч.</t>
  </si>
  <si>
    <t>Обезпечено вземане</t>
  </si>
  <si>
    <t>ТК-Холд</t>
  </si>
  <si>
    <t>Залог по ЗОЗ – стоки за   604 616 лв. и вземания по сметки в  ИАБанк</t>
  </si>
  <si>
    <t>1 489 000 евро</t>
  </si>
  <si>
    <t>- Машини – първи по ред  залог по ЗОЗ на стойност 1 472 хил.лв.</t>
  </si>
  <si>
    <t>- Акции на ТК-Холд АД от Беласица АД – 69 974 бр. и ТК-Пролайн АД – 25 000 бр.</t>
  </si>
  <si>
    <t>- инвестиционен заем за 1 млн. евро</t>
  </si>
  <si>
    <t xml:space="preserve">Машини – втори по ред залог по ЗОЗ на стойност 1 472 хил.лв.
- Акции на ТК-Холд АД от Каумет АД – 111 027 бр.
</t>
  </si>
  <si>
    <t>Машини на Каумет АД (линия Пирели) на стойност 391 000 лв.</t>
  </si>
  <si>
    <t>Заем за оборотни средства 300 000 евро</t>
  </si>
  <si>
    <t>Опис на активите на "МИЛК КОМЕРСИАЛ" ООД</t>
  </si>
  <si>
    <t>Опис на активите на "Крепежи България Трейдинг" ООД</t>
  </si>
  <si>
    <t>поземлен имот в местността „Тополи”</t>
  </si>
  <si>
    <t>имот в гр. Ивайловград</t>
  </si>
  <si>
    <t>Ипотека в полза на ТК Холд АД - заем 490 хил. лв.</t>
  </si>
  <si>
    <t xml:space="preserve">УПИ в гр. Ловеч,ул Баховско шосе </t>
  </si>
  <si>
    <t>Бензиностанция с АГСС и обслужваща сграда в кв. 293, Северна промишлена зона, гр. Ловеч и движими вещи</t>
  </si>
  <si>
    <t>Ипотека в полза на ТК-Холд АД по договор за заем за 960 000 лв.</t>
  </si>
  <si>
    <t>Залог на търговско предприятие в полза на ТК.Холд АД по заем №62, Споразумение №114 и доп. пар. Вн. 90 000 лв.</t>
  </si>
  <si>
    <t>кв.м.</t>
  </si>
  <si>
    <t>земя</t>
  </si>
  <si>
    <t>предназначение</t>
  </si>
  <si>
    <t>основна площадка</t>
  </si>
  <si>
    <t>резервен терен</t>
  </si>
  <si>
    <t>сгради</t>
  </si>
  <si>
    <t>пропускателен пункт</t>
  </si>
  <si>
    <t>административна сграда</t>
  </si>
  <si>
    <t>работнически стол</t>
  </si>
  <si>
    <t>ковашки цех</t>
  </si>
  <si>
    <t>ковашко-пресов цех 2</t>
  </si>
  <si>
    <t>малък ковашки цех</t>
  </si>
  <si>
    <t>компресорна станция</t>
  </si>
  <si>
    <t>Битова сграда КПЦ</t>
  </si>
  <si>
    <t>помпена станция</t>
  </si>
  <si>
    <t>склад готова продукция</t>
  </si>
  <si>
    <t>навес</t>
  </si>
  <si>
    <t>склад метали</t>
  </si>
  <si>
    <t>омекотителна станция</t>
  </si>
  <si>
    <t>външна тоалетна</t>
  </si>
  <si>
    <t>Битова сграда към КПЦ 1</t>
  </si>
  <si>
    <t>производствени сгради (цехове и складове)</t>
  </si>
  <si>
    <t>Височена на халетата - 8 м.</t>
  </si>
  <si>
    <t>Автогара</t>
  </si>
  <si>
    <t>Сгради</t>
  </si>
  <si>
    <t>Маслено стопанство</t>
  </si>
  <si>
    <t>височина основна 7 м, други 3 м.</t>
  </si>
  <si>
    <t>Трафопост</t>
  </si>
  <si>
    <t>височина основна 7 м, други 4 м.</t>
  </si>
  <si>
    <t>Канцелария</t>
  </si>
  <si>
    <t>КТП пункт</t>
  </si>
  <si>
    <t>височина 4 м.</t>
  </si>
  <si>
    <t>Диагностичен пункт</t>
  </si>
  <si>
    <t>средна височина 5,5 м</t>
  </si>
  <si>
    <t>Склад гаражно оборудване</t>
  </si>
  <si>
    <t>височина 3 м.</t>
  </si>
  <si>
    <t>Производствено-административна сграда</t>
  </si>
  <si>
    <t>два етажа</t>
  </si>
  <si>
    <t>кухненски блок</t>
  </si>
  <si>
    <t>КТП агрегатно</t>
  </si>
  <si>
    <t>Котелно</t>
  </si>
  <si>
    <t>височина 4,5 м</t>
  </si>
  <si>
    <t>военен склад</t>
  </si>
  <si>
    <t>столова</t>
  </si>
  <si>
    <t>Административна сграда</t>
  </si>
  <si>
    <t>Административно-битова сграда - незавършено строителство</t>
  </si>
  <si>
    <t>стара зала</t>
  </si>
  <si>
    <t>Адм. Сграда с мед.пункт</t>
  </si>
  <si>
    <t>Помпена станция</t>
  </si>
  <si>
    <t>метален склад</t>
  </si>
  <si>
    <t>помпено помещение</t>
  </si>
  <si>
    <t>склад за памук</t>
  </si>
  <si>
    <t>двукорабен с покрита рампа</t>
  </si>
  <si>
    <t>Височина на халетата 8 м.</t>
  </si>
  <si>
    <t>Височина на складовете 10м.</t>
  </si>
  <si>
    <t>валово стопанство</t>
  </si>
  <si>
    <t>височина 9 м.</t>
  </si>
  <si>
    <t>лаборатория</t>
  </si>
  <si>
    <t>на 2 етажа с височина 3 м.</t>
  </si>
  <si>
    <t>пароцентрала</t>
  </si>
  <si>
    <t>мазутно и котелно стопанство</t>
  </si>
  <si>
    <t>височина 6 м.</t>
  </si>
  <si>
    <t>дърводелски цех</t>
  </si>
  <si>
    <t>участък спирачни маркучи</t>
  </si>
  <si>
    <t>участък обрязване на каучук</t>
  </si>
  <si>
    <t>компресорно отделение</t>
  </si>
  <si>
    <t>височина 2,6 м.</t>
  </si>
  <si>
    <t>стол</t>
  </si>
  <si>
    <t>височина 3,5 м.</t>
  </si>
  <si>
    <t>здравен пункт</t>
  </si>
  <si>
    <t>магазини и офиси</t>
  </si>
  <si>
    <t>височина 2,8 м.</t>
  </si>
  <si>
    <t>6 бр. метални складове тип балони с височина в най-високата част 4 м.</t>
  </si>
  <si>
    <t>производствени сгради</t>
  </si>
  <si>
    <t>производствени сгради - осн. площадки</t>
  </si>
  <si>
    <t>цех Стомана</t>
  </si>
  <si>
    <t>разгъната площ</t>
  </si>
  <si>
    <t>други - осн.площадки</t>
  </si>
  <si>
    <t>други - цех стомана</t>
  </si>
  <si>
    <t>Профилакториум - в Лесопарк, Бяла</t>
  </si>
  <si>
    <t>Почивна база Камчия</t>
  </si>
  <si>
    <t>незавършено строителство</t>
  </si>
  <si>
    <t>Височина на халетата - 4 бр. по 7 м. и 1 бр. - 5 м.</t>
  </si>
  <si>
    <t>Височина на складовете - 1 бр. 4 м. и 1 бр. 5 м.</t>
  </si>
  <si>
    <t>производствен корпус 1</t>
  </si>
  <si>
    <t>застр.площ</t>
  </si>
  <si>
    <t>РЗП</t>
  </si>
  <si>
    <t xml:space="preserve">  -височина 8 м.</t>
  </si>
  <si>
    <t>разширение на производствен корпус</t>
  </si>
  <si>
    <t>леярен цех</t>
  </si>
  <si>
    <t>сграда английска преса</t>
  </si>
  <si>
    <t>чугунен цех</t>
  </si>
  <si>
    <t>механичен цех</t>
  </si>
  <si>
    <t>пречиствателна станция</t>
  </si>
  <si>
    <t>климатична камера</t>
  </si>
  <si>
    <t>пластмасов цех</t>
  </si>
  <si>
    <t>административни сгради</t>
  </si>
  <si>
    <t>складове</t>
  </si>
  <si>
    <t>склад ГСМ</t>
  </si>
  <si>
    <t xml:space="preserve">  -всички са със сферична</t>
  </si>
  <si>
    <t>форма освен склад за</t>
  </si>
  <si>
    <t>метали -вис.6м.</t>
  </si>
  <si>
    <t>склад за химикали</t>
  </si>
  <si>
    <t>склад за метали</t>
  </si>
  <si>
    <t>склад за материали 1</t>
  </si>
  <si>
    <t>склад за материали 2</t>
  </si>
  <si>
    <t>склад - тип хидрострой</t>
  </si>
  <si>
    <t>сглобяем склад - леярски материали</t>
  </si>
  <si>
    <t>портиерна</t>
  </si>
  <si>
    <t>канцелария към склад 1</t>
  </si>
  <si>
    <t>автотранспорт</t>
  </si>
  <si>
    <t>столова и кухня</t>
  </si>
  <si>
    <t>гаражи</t>
  </si>
  <si>
    <t>малка портиерна</t>
  </si>
  <si>
    <t>дърводелна и склад за инструменти</t>
  </si>
  <si>
    <t>почивна сграда с. Камена</t>
  </si>
  <si>
    <t>бунгала тип Боряна 2 бр.</t>
  </si>
  <si>
    <t>бунгала тип Камчия 3 бр.+1 Боряна</t>
  </si>
  <si>
    <t>сгради-Ямбол</t>
  </si>
  <si>
    <t>административна сграда, масивна, на 4 и 2 етажа</t>
  </si>
  <si>
    <t>сграда, основен корпус, масивен на 3 етажа</t>
  </si>
  <si>
    <t>сграда-хладилника, масивна на 5 етажа+сутерен</t>
  </si>
  <si>
    <t>сиренарски цех, масивен на 1 етаж</t>
  </si>
  <si>
    <t>гараж с автоработилница, масивен на 1 етаж</t>
  </si>
  <si>
    <t>парокотелно, масивно на 1 етаж</t>
  </si>
  <si>
    <t>парокотелно-ново, масивно на 1 етаж</t>
  </si>
  <si>
    <t>дизелова електроцентрала, масивна на 1 етаж</t>
  </si>
  <si>
    <t>склад МТС, масивен на 1 етаж</t>
  </si>
  <si>
    <t>зала-заготовка, масивна на 1 етаж</t>
  </si>
  <si>
    <t>ел.работилница, масивна на 1 етаж</t>
  </si>
  <si>
    <t>битова сграда, масивна на 2 етажа</t>
  </si>
  <si>
    <t>сграда за ел.зарядна, масивна на 1 етаж</t>
  </si>
  <si>
    <t>склад №1, масивен на 1 етаж</t>
  </si>
  <si>
    <t>склад №2, масивен на 1 етаж</t>
  </si>
  <si>
    <t>склад №3, масивен на 1 етаж</t>
  </si>
  <si>
    <t>склад за амоняк, масивен на 1 етаж</t>
  </si>
  <si>
    <t>склад за стъклен амбалаж, масивен на 1 етаж</t>
  </si>
  <si>
    <t>портиерна, масивна на 1 етаж</t>
  </si>
  <si>
    <t>склад II, масивен на 1 етаж</t>
  </si>
  <si>
    <t>дърводелска работилница, масивна на 1 етаж</t>
  </si>
  <si>
    <t>склад, масивен на 1 етаж</t>
  </si>
  <si>
    <t>склад за амбалаж I, масивен на 1 етаж</t>
  </si>
  <si>
    <t>основна производствена площадка</t>
  </si>
  <si>
    <t>инфраструктура</t>
  </si>
  <si>
    <t>етажи 3*646</t>
  </si>
  <si>
    <t>етажи 5*308</t>
  </si>
  <si>
    <t>Склад до стар тапицерски цех</t>
  </si>
  <si>
    <t>Портал с магазин</t>
  </si>
  <si>
    <t>основен корпус</t>
  </si>
  <si>
    <t xml:space="preserve">   - предачен цех</t>
  </si>
  <si>
    <t>височина от 3,6 до 8,50 м.</t>
  </si>
  <si>
    <t xml:space="preserve">   - тъкачен цех</t>
  </si>
  <si>
    <t>височина от 4,70 до 9,40 м.</t>
  </si>
  <si>
    <t xml:space="preserve">   - апретурен цех</t>
  </si>
  <si>
    <t>височина от 4,60 до 8 м.</t>
  </si>
  <si>
    <t>на два етажа по 1215 кв.м.</t>
  </si>
  <si>
    <t>сграда избелване и парокотелно</t>
  </si>
  <si>
    <t xml:space="preserve">      - избелване</t>
  </si>
  <si>
    <t xml:space="preserve">      - парокотелно</t>
  </si>
  <si>
    <t>цех конфекция</t>
  </si>
  <si>
    <t>склад резервни части и химикали</t>
  </si>
  <si>
    <t>сграда ремонтно-механична работилница и дърводелна</t>
  </si>
  <si>
    <t>сграда портиерна и портал</t>
  </si>
  <si>
    <t>три броя трафопостове</t>
  </si>
  <si>
    <t>водохващане</t>
  </si>
  <si>
    <t xml:space="preserve">      - производствена сграда 1</t>
  </si>
  <si>
    <t xml:space="preserve">      - производствена сграда 2</t>
  </si>
  <si>
    <t xml:space="preserve">      - сграда навес с оградени стени </t>
  </si>
  <si>
    <t>помпи във водохващането 3 * 30 kw</t>
  </si>
  <si>
    <t>подземен силов кабел - 4 кабела с обща дължина 700 м</t>
  </si>
  <si>
    <t>трансформатор 1000 Kva</t>
  </si>
  <si>
    <t>трансформатор 75 Kva</t>
  </si>
  <si>
    <t>трансформатор 630 KVA</t>
  </si>
  <si>
    <t>трансформатор 560 KVA</t>
  </si>
  <si>
    <t>трансформатор 160 KVA</t>
  </si>
  <si>
    <t>земя с. Копринка</t>
  </si>
  <si>
    <t>склад за фураж (р1)</t>
  </si>
  <si>
    <t>ид.части</t>
  </si>
  <si>
    <t>Пловдив, бул. Освобождение</t>
  </si>
  <si>
    <t>Свищов, ул. П. Ангелов 28</t>
  </si>
  <si>
    <t>Силистра, Д.Дончев 60</t>
  </si>
  <si>
    <t>София, ул. Любляна 46А</t>
  </si>
  <si>
    <t>Каварна, вилна зона</t>
  </si>
  <si>
    <t>сграда</t>
  </si>
  <si>
    <t>ППС-Строй - 50% дялово участие</t>
  </si>
  <si>
    <t>Водохващане /на пътя за Бели искър 2-3 км. След Самоков/</t>
  </si>
  <si>
    <t>Свищов, ул. П.Ангелов28 (земя)</t>
  </si>
  <si>
    <t>гр. Пловдив, ул. 4 януари 36 (чифте баня)  (земя)</t>
  </si>
  <si>
    <t>София, ул. Любляна 46А  (земя)</t>
  </si>
  <si>
    <t>ППС-Каварна - 50% дялово участие</t>
  </si>
  <si>
    <t>Земя</t>
  </si>
  <si>
    <t>Основна площадка</t>
  </si>
  <si>
    <t>Земя - с. Врачанци (на 4 км северозападно от Добрич)</t>
  </si>
  <si>
    <t>Производствен цех</t>
  </si>
  <si>
    <t>Стар тапицерски цех</t>
  </si>
  <si>
    <t>Предназначение</t>
  </si>
  <si>
    <t>Общо застроена площ</t>
  </si>
  <si>
    <t xml:space="preserve">Общо </t>
  </si>
  <si>
    <t>Общо</t>
  </si>
  <si>
    <t>Височина на складовете - 6 м.</t>
  </si>
  <si>
    <t>Сервизно хале</t>
  </si>
  <si>
    <t>Дружество</t>
  </si>
  <si>
    <t>Процент на ТК Холд</t>
  </si>
  <si>
    <t>Тежести</t>
  </si>
  <si>
    <t>Нетекущи</t>
  </si>
  <si>
    <t>Текущи</t>
  </si>
  <si>
    <t>Капитал (баланс 31.12.2010)</t>
  </si>
  <si>
    <t>Активи(баланс 31.12.2010)</t>
  </si>
  <si>
    <t>Пасиви (баланс 31.12.2010)</t>
  </si>
  <si>
    <t>Администрация</t>
  </si>
  <si>
    <t>ВИП КОМЕРСИАЛ ЕООД</t>
  </si>
  <si>
    <t>Ковашко пресов цех</t>
  </si>
  <si>
    <t>налични</t>
  </si>
  <si>
    <t>всичко</t>
  </si>
  <si>
    <t>Балансова с/ст към м.9/2012 г.</t>
  </si>
  <si>
    <t>Балансова с/ст към м. 9/2012 г.</t>
  </si>
  <si>
    <t>Общо сгради</t>
  </si>
  <si>
    <t>Сгради общо</t>
  </si>
  <si>
    <t xml:space="preserve">апартамент 1 бр. -мансарден етаж </t>
  </si>
  <si>
    <t>Приложение 1</t>
  </si>
  <si>
    <t xml:space="preserve">Обект </t>
  </si>
  <si>
    <t>Застроена</t>
  </si>
  <si>
    <t xml:space="preserve">Идеални </t>
  </si>
  <si>
    <t>площ</t>
  </si>
  <si>
    <t>части</t>
  </si>
  <si>
    <t>Ателие №16</t>
  </si>
  <si>
    <t>София, бул. Любляна 46А - КТПУ</t>
  </si>
  <si>
    <t>Общо земя</t>
  </si>
  <si>
    <t>Гаражи - 9 броя</t>
  </si>
  <si>
    <t>Капитал (баланс 30.06.2014)</t>
  </si>
  <si>
    <t>Активи(баланс 30.06.2014)</t>
  </si>
  <si>
    <t>Пасиви (баланс 30.06.2014)</t>
  </si>
  <si>
    <t>Забележка:</t>
  </si>
  <si>
    <t>Ипотека в полза на ОББ по Договор за рефинансиране – 450 000 евро и 
Договор за банкова гаранция-300 000 лв.;Ипотека в полза на ТК Холд АД по заеми за  1 865 000 лв.</t>
  </si>
  <si>
    <t>По договора за рефинансиране са усвоени 300 000 евро.</t>
  </si>
  <si>
    <t>Сграда със застроена площ от 154 кв.м. и изградена козирка със застроена площ от 333.47 кв.м</t>
  </si>
  <si>
    <t>Ипотека в полза на ОББ по Договор за рефинансиране – 450 000 евро и
Договор за банкова гаранция-300 000 лв. и  Залог по ЗОЗ –движими вещи в бензиностанция за 503 614 лв.по Договор за рефинансиране – 450 000 евро и
Договор за банкова гаранция-200 000 лв.;Ипотека в полза на ТК Холд АД по заеми за 1 865 000 и Залог по ЗОЗ в/у движими вещи в полза на ТК Холд АД по заеми до 510 200 лв.</t>
  </si>
  <si>
    <t>Отчетени са като текущ актив с цел продажба - в сметка "Стоки" със ст/ст 187 хил. лв.</t>
  </si>
  <si>
    <t xml:space="preserve">Опис на дълготрайните активи на  Рален текс  АД </t>
  </si>
  <si>
    <t>Балансова с/ст към м. 6/2014 г.</t>
  </si>
  <si>
    <t>Главен корпус</t>
  </si>
  <si>
    <t>Портал с автоканал</t>
  </si>
  <si>
    <t>Склад с помпена станция и водоем</t>
  </si>
  <si>
    <t>Склад с помпена станция ои водоем</t>
  </si>
  <si>
    <t>Склад с гараж</t>
  </si>
  <si>
    <t>Сграда временна</t>
  </si>
  <si>
    <t>Канторна помещение</t>
  </si>
  <si>
    <t>Склад</t>
  </si>
  <si>
    <t>Склад ГСМ</t>
  </si>
  <si>
    <t>Котелно помещение с комин</t>
  </si>
  <si>
    <t>Котелно помещение с нафт. котел</t>
  </si>
  <si>
    <t>Съоръжения:</t>
  </si>
  <si>
    <t>Пътища в района</t>
  </si>
  <si>
    <t>В и К заводска</t>
  </si>
  <si>
    <t>Ел. захранване ниско напр.</t>
  </si>
  <si>
    <t>Топила закрити 10 броя</t>
  </si>
  <si>
    <t>Топила открити 20 броя</t>
  </si>
  <si>
    <t>Ограда раойонна</t>
  </si>
  <si>
    <t>Балансова с/ст към м.6/2014 г.в хил.лв.</t>
  </si>
  <si>
    <t>няма</t>
  </si>
  <si>
    <t>възбрана на всички недвижими имоти в полза на държавата след законна ипотека по §8 от ДР на Закона за приватизация и СКмЗа задължение на бивш акционер Кабиле ЛБ  98 АД по приватизационен договор към АПСК -има заведено дело в Страсбург</t>
  </si>
  <si>
    <t>Балансова с/ст към м.6/2014 г.</t>
  </si>
  <si>
    <t>Балансова с/ст към м.6/2014 г. в хил.лв.</t>
  </si>
  <si>
    <t xml:space="preserve">Ипотека в полза на ТК Холд АД </t>
  </si>
  <si>
    <t>Балансова с/ст към 30.06.2014г. в хил.лв.</t>
  </si>
  <si>
    <t>НАП</t>
  </si>
  <si>
    <t>Стара изложбена зала/магазин/</t>
  </si>
  <si>
    <t>Заводска ограда и ВЗП</t>
  </si>
  <si>
    <t>Общо разгърната застроена площ</t>
  </si>
  <si>
    <t>Първоначална стойност</t>
  </si>
  <si>
    <t>Остатъчна ст/ст към 30.06.2014г.</t>
  </si>
  <si>
    <r>
      <t xml:space="preserve">Счетоводните данни са извлечени от </t>
    </r>
    <r>
      <rPr>
        <b/>
        <sz val="11"/>
        <color indexed="8"/>
        <rFont val="Calibri"/>
        <family val="2"/>
      </rPr>
      <t>консолидирания</t>
    </r>
    <r>
      <rPr>
        <sz val="10"/>
        <rFont val="Arial"/>
        <family val="0"/>
      </rPr>
      <t xml:space="preserve"> отчет към 30.06.2014г.</t>
    </r>
  </si>
  <si>
    <t>ВЗП - Вътрешнозаводски пътища - 7891м2</t>
  </si>
  <si>
    <t>х.лв.</t>
  </si>
  <si>
    <t>Автогара №435</t>
  </si>
  <si>
    <t>Автогара №405</t>
  </si>
  <si>
    <t>Гараж №96</t>
  </si>
  <si>
    <t>сграда на два етажа</t>
  </si>
  <si>
    <t>Бензиностанция Гар. двор</t>
  </si>
  <si>
    <t>разрушено</t>
  </si>
  <si>
    <t>Трафопост нов</t>
  </si>
  <si>
    <t xml:space="preserve">височина основна 7 м, </t>
  </si>
  <si>
    <t xml:space="preserve">Цялото имущество на фирмата е ипотекирано(недвижимото) и с особен залог </t>
  </si>
  <si>
    <t xml:space="preserve">(движимото) в полза на ТК Холд АД за обезпечаване на кредити получени </t>
  </si>
  <si>
    <t>от дружеството.</t>
  </si>
  <si>
    <t>Балансова с/ст към м. 6/2014 г. в хил.лв</t>
  </si>
  <si>
    <t>Балансова с-ст към 30.06.2014 г</t>
  </si>
  <si>
    <t>предачен цех</t>
  </si>
  <si>
    <t>Трафопост предачен цех</t>
  </si>
  <si>
    <t>Хидроизолация предачен</t>
  </si>
  <si>
    <t>тъкачен цех</t>
  </si>
  <si>
    <t>Трафопост тъкачен цех</t>
  </si>
  <si>
    <t>ремонт на покрив тъкачен</t>
  </si>
  <si>
    <t>Хидроизолация тъкачен</t>
  </si>
  <si>
    <t>Битови предачен</t>
  </si>
  <si>
    <t>ЦЕХ Електро пров ленти</t>
  </si>
  <si>
    <t>Склад суров коноп</t>
  </si>
  <si>
    <t>Трафопост главен ЦРП</t>
  </si>
  <si>
    <t>Трафопост пресуквален цех</t>
  </si>
  <si>
    <t>Парова централа задна камера на котел</t>
  </si>
  <si>
    <t>Газификация парова централа Пз</t>
  </si>
  <si>
    <t>Ремонт покрив администр</t>
  </si>
  <si>
    <t>Масивно бунгало А Иванов</t>
  </si>
  <si>
    <t>Почивна станция столова</t>
  </si>
  <si>
    <t>караулно</t>
  </si>
  <si>
    <t>Склад канцеларий</t>
  </si>
  <si>
    <t>Помпена</t>
  </si>
  <si>
    <t>Бетонов резервоар</t>
  </si>
  <si>
    <t>Бунгало</t>
  </si>
  <si>
    <t>Бунгало дървено</t>
  </si>
  <si>
    <t>Балансова с/ст към м.9/2014 в хил.лв.</t>
  </si>
  <si>
    <t>Стойност на оборудването по инвентарна книга - 337 хил. лв.(БАЛАНСОВА СТОЙНОСТ)</t>
  </si>
  <si>
    <t>2 534 912 ЛВ.                      1 386 578 ЕВРО</t>
  </si>
  <si>
    <t xml:space="preserve"> ТК-Пролайн АД – 25 000 бр.</t>
  </si>
  <si>
    <t>Заем за оборотни средства 274 564 евро</t>
  </si>
  <si>
    <t>Общо:</t>
  </si>
  <si>
    <t>Сграда пречиствателна станция</t>
  </si>
  <si>
    <t>към 30.06.2014г</t>
  </si>
  <si>
    <t>ЕИЦ- складове</t>
  </si>
  <si>
    <t>височина 3м</t>
  </si>
  <si>
    <t>височино 4м</t>
  </si>
  <si>
    <t xml:space="preserve">Опис на активите на  "Белпред" АД </t>
  </si>
  <si>
    <t xml:space="preserve">Всички имоти са част от масата на несъстоятелността. Одобрен е нов ПУП с който са обособени  13 бр. УПИ. Насрочен е търг за 21.11.2014 г. </t>
  </si>
  <si>
    <t>разширение прадчница I</t>
  </si>
  <si>
    <t>разширение прадчница II</t>
  </si>
  <si>
    <t xml:space="preserve"> </t>
  </si>
  <si>
    <t>Опис на активите на  ТК Текс АД</t>
  </si>
  <si>
    <t>Няма</t>
  </si>
  <si>
    <t>Разширение предачница с две оси</t>
  </si>
  <si>
    <t>Батажно отделение</t>
  </si>
  <si>
    <t>"Беласица" АД - гр. Петрич</t>
  </si>
  <si>
    <t>Модул АД - гр. Бяла</t>
  </si>
  <si>
    <t>Изгрев АД - гр. Оряхово</t>
  </si>
  <si>
    <t>Агрокомб АД - гр. Дулово</t>
  </si>
  <si>
    <t>Рален текс АД - с. Долни Раковец</t>
  </si>
  <si>
    <t>Белпред АД - гр. Бяла Слатина</t>
  </si>
  <si>
    <t>ТК Текс АД  - гр. Бяла Слатина</t>
  </si>
  <si>
    <t>"Рилски лен" АД - гр. Самоков</t>
  </si>
  <si>
    <t>"Технотекс" АД - гр. Пазарджик</t>
  </si>
  <si>
    <t xml:space="preserve"> Добруджанска мебел АД - гр. Добрич</t>
  </si>
  <si>
    <t>"КАБИЛЕ - ЛБ" АД - гр. Ямбол</t>
  </si>
  <si>
    <t>Каумет АД - гр. Силистра</t>
  </si>
  <si>
    <t>Атлас АД - гр. Димитровград</t>
  </si>
  <si>
    <t>Опис на активите на "ТК – ПРОЛАЙН" АД - гр. Силистра</t>
  </si>
  <si>
    <t>МИЛК КОМЕРСИАЛ ООД - гр. Ловеч</t>
  </si>
  <si>
    <t>Крепежи България Трейдинг ООД - гр. Ивайловград</t>
  </si>
  <si>
    <t>Елинел–1  ЕООД - гр. Варна</t>
  </si>
  <si>
    <t>Балансова с/ст към м.6/2014 г. в хил. лв.</t>
  </si>
  <si>
    <t xml:space="preserve">Програмни продукти и системи АД </t>
  </si>
  <si>
    <t xml:space="preserve">София, Горица 6 </t>
  </si>
  <si>
    <t>кафе</t>
  </si>
  <si>
    <t>магазин</t>
  </si>
  <si>
    <t>апартамент 7</t>
  </si>
  <si>
    <t>ателие 3</t>
  </si>
  <si>
    <t>кв. М.</t>
  </si>
  <si>
    <t>софия, Бъкстон, офиси и магазини 6 бр.общо</t>
  </si>
  <si>
    <t>ателиета 3 бр.по Приложение 1</t>
  </si>
  <si>
    <t>складове и гаражи общо 15</t>
  </si>
  <si>
    <t>гараж №2,3,4,5,6,8,9,14 и 15</t>
  </si>
  <si>
    <t>Тунджа 73 ЕООД</t>
  </si>
  <si>
    <t xml:space="preserve">земеделска зема гр.Николаево
-Рибарник </t>
  </si>
  <si>
    <t>земеделска земя гр. Николаево
 - помпена станция</t>
  </si>
  <si>
    <t>земя гр. Николаево (УПИ застр.)</t>
  </si>
  <si>
    <t>земеделска земя-рибарник с. Виден (1)</t>
  </si>
  <si>
    <t>земеделска земя-рибарник с. Виден (2)</t>
  </si>
  <si>
    <t>земеделска земя с. Гурково</t>
  </si>
  <si>
    <t>кантар механичен</t>
  </si>
  <si>
    <t xml:space="preserve">склад за фураж </t>
  </si>
  <si>
    <t>Битови сгради в рибарника  5бр.</t>
  </si>
  <si>
    <t xml:space="preserve">павилион </t>
  </si>
  <si>
    <t>разрушена</t>
  </si>
  <si>
    <t>Навес на рибовъда</t>
  </si>
  <si>
    <t xml:space="preserve">сграда паянтова </t>
  </si>
  <si>
    <t>склад ламаринен</t>
  </si>
  <si>
    <t xml:space="preserve">дървена барака </t>
  </si>
  <si>
    <t>в несъстоятелност</t>
  </si>
  <si>
    <t>запор на банкови сметки към НАП</t>
  </si>
  <si>
    <r>
      <t xml:space="preserve">Площите на земя и сгради са актуализирани </t>
    </r>
    <r>
      <rPr>
        <b/>
        <sz val="11"/>
        <color indexed="8"/>
        <rFont val="Calibri"/>
        <family val="2"/>
      </rPr>
      <t>към 13.10.2014г</t>
    </r>
    <r>
      <rPr>
        <sz val="10"/>
        <rFont val="Arial"/>
        <family val="0"/>
      </rPr>
      <t>.</t>
    </r>
  </si>
  <si>
    <t>Активите са ипотекирани в полза на 2 банки.</t>
  </si>
  <si>
    <t>ипотека</t>
  </si>
  <si>
    <t>Ипотека в полза на ТК-Холд АД</t>
  </si>
  <si>
    <t>7834 кв.м. продадено на ВИП Комерсиал ЕООД</t>
  </si>
  <si>
    <t>ЕИК113012480</t>
  </si>
  <si>
    <t>Активите са собственост на дъщерното дружество Итал Мебел ЕООД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</si>
</sst>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_(* #,##0_);_(* \(#,##0\);_(* &quot;-&quot;??_);_(@_)"/>
    <numFmt numFmtId="174" formatCode="_(* #,##0.00_);_(* \(#,##0.00\);_(* &quot;-&quot;??_);_(@_)"/>
    <numFmt numFmtId="175" formatCode="[$€-2]\ #,##0.00_);[Red]\([$€-2]\ #,##0.00\)"/>
    <numFmt numFmtId="176" formatCode="#,##0.00_);\-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\ _л_в_-;\-* #,##0\ _л_в_-;_-* &quot;-&quot;??\ _л_в_-;_-@_-"/>
    <numFmt numFmtId="181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40" fillId="0" borderId="0" xfId="54" applyAlignment="1" applyProtection="1">
      <alignment/>
      <protection/>
    </xf>
    <xf numFmtId="0" fontId="0" fillId="0" borderId="10" xfId="0" applyFont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 wrapText="1"/>
    </xf>
    <xf numFmtId="0" fontId="4" fillId="0" borderId="0" xfId="58" applyFont="1">
      <alignment/>
      <protection/>
    </xf>
    <xf numFmtId="0" fontId="4" fillId="0" borderId="0" xfId="58" applyFont="1" applyAlignment="1">
      <alignment horizontal="right"/>
      <protection/>
    </xf>
    <xf numFmtId="0" fontId="0" fillId="0" borderId="0" xfId="58">
      <alignment/>
      <protection/>
    </xf>
    <xf numFmtId="0" fontId="0" fillId="33" borderId="0" xfId="58" applyFont="1" applyFill="1">
      <alignment/>
      <protection/>
    </xf>
    <xf numFmtId="0" fontId="0" fillId="0" borderId="0" xfId="58" applyFont="1">
      <alignment/>
      <protection/>
    </xf>
    <xf numFmtId="0" fontId="3" fillId="0" borderId="0" xfId="58" applyFont="1">
      <alignment/>
      <protection/>
    </xf>
    <xf numFmtId="2" fontId="3" fillId="0" borderId="0" xfId="58" applyNumberFormat="1" applyFont="1" applyAlignment="1">
      <alignment horizontal="center"/>
      <protection/>
    </xf>
    <xf numFmtId="0" fontId="3" fillId="0" borderId="10" xfId="58" applyFont="1" applyBorder="1" applyAlignment="1">
      <alignment horizontal="center"/>
      <protection/>
    </xf>
    <xf numFmtId="0" fontId="3" fillId="0" borderId="14" xfId="58" applyFont="1" applyBorder="1" applyAlignment="1">
      <alignment horizontal="center"/>
      <protection/>
    </xf>
    <xf numFmtId="0" fontId="0" fillId="0" borderId="10" xfId="58" applyBorder="1">
      <alignment/>
      <protection/>
    </xf>
    <xf numFmtId="0" fontId="0" fillId="0" borderId="10" xfId="58" applyBorder="1" applyAlignment="1">
      <alignment wrapText="1"/>
      <protection/>
    </xf>
    <xf numFmtId="3" fontId="0" fillId="0" borderId="14" xfId="58" applyNumberFormat="1" applyBorder="1">
      <alignment/>
      <protection/>
    </xf>
    <xf numFmtId="0" fontId="3" fillId="0" borderId="10" xfId="58" applyFont="1" applyBorder="1">
      <alignment/>
      <protection/>
    </xf>
    <xf numFmtId="3" fontId="3" fillId="0" borderId="14" xfId="58" applyNumberFormat="1" applyFont="1" applyBorder="1">
      <alignment/>
      <protection/>
    </xf>
    <xf numFmtId="0" fontId="0" fillId="0" borderId="10" xfId="58" applyFont="1" applyBorder="1">
      <alignment/>
      <protection/>
    </xf>
    <xf numFmtId="0" fontId="0" fillId="0" borderId="0" xfId="58" applyBorder="1">
      <alignment/>
      <protection/>
    </xf>
    <xf numFmtId="0" fontId="0" fillId="0" borderId="0" xfId="58" applyBorder="1" applyAlignment="1">
      <alignment wrapText="1"/>
      <protection/>
    </xf>
    <xf numFmtId="3" fontId="0" fillId="0" borderId="0" xfId="58" applyNumberFormat="1" applyBorder="1">
      <alignment/>
      <protection/>
    </xf>
    <xf numFmtId="0" fontId="3" fillId="0" borderId="0" xfId="58" applyFont="1" applyBorder="1">
      <alignment/>
      <protection/>
    </xf>
    <xf numFmtId="0" fontId="0" fillId="0" borderId="10" xfId="58" applyFont="1" applyBorder="1" applyAlignment="1">
      <alignment wrapText="1"/>
      <protection/>
    </xf>
    <xf numFmtId="0" fontId="0" fillId="0" borderId="10" xfId="58" applyFont="1" applyBorder="1">
      <alignment/>
      <protection/>
    </xf>
    <xf numFmtId="180" fontId="0" fillId="0" borderId="10" xfId="42" applyNumberFormat="1" applyFont="1" applyBorder="1" applyAlignment="1">
      <alignment/>
    </xf>
    <xf numFmtId="3" fontId="0" fillId="0" borderId="10" xfId="58" applyNumberFormat="1" applyBorder="1">
      <alignment/>
      <protection/>
    </xf>
    <xf numFmtId="49" fontId="0" fillId="0" borderId="10" xfId="59" applyNumberFormat="1" applyFont="1" applyBorder="1">
      <alignment/>
      <protection/>
    </xf>
    <xf numFmtId="180" fontId="0" fillId="0" borderId="10" xfId="42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80" fontId="0" fillId="0" borderId="10" xfId="42" applyNumberFormat="1" applyFont="1" applyBorder="1" applyAlignment="1">
      <alignment/>
    </xf>
    <xf numFmtId="0" fontId="3" fillId="0" borderId="0" xfId="58" applyFont="1" applyAlignment="1">
      <alignment horizontal="left" wrapText="1"/>
      <protection/>
    </xf>
    <xf numFmtId="0" fontId="3" fillId="0" borderId="10" xfId="58" applyFont="1" applyBorder="1" applyAlignment="1">
      <alignment horizontal="center" wrapText="1"/>
      <protection/>
    </xf>
    <xf numFmtId="0" fontId="0" fillId="0" borderId="10" xfId="58" applyFont="1" applyBorder="1">
      <alignment/>
      <protection/>
    </xf>
    <xf numFmtId="0" fontId="0" fillId="0" borderId="10" xfId="58" applyFont="1" applyFill="1" applyBorder="1">
      <alignment/>
      <protection/>
    </xf>
    <xf numFmtId="0" fontId="3" fillId="0" borderId="10" xfId="58" applyFont="1" applyFill="1" applyBorder="1">
      <alignment/>
      <protection/>
    </xf>
    <xf numFmtId="0" fontId="0" fillId="0" borderId="10" xfId="58" applyFill="1" applyBorder="1">
      <alignment/>
      <protection/>
    </xf>
    <xf numFmtId="3" fontId="0" fillId="0" borderId="10" xfId="58" applyNumberFormat="1" applyBorder="1" applyAlignment="1">
      <alignment horizontal="center"/>
      <protection/>
    </xf>
    <xf numFmtId="0" fontId="0" fillId="0" borderId="10" xfId="58" applyBorder="1" applyAlignment="1">
      <alignment horizontal="center"/>
      <protection/>
    </xf>
    <xf numFmtId="3" fontId="0" fillId="0" borderId="10" xfId="58" applyNumberFormat="1" applyFill="1" applyBorder="1">
      <alignment/>
      <protection/>
    </xf>
    <xf numFmtId="3" fontId="3" fillId="0" borderId="10" xfId="58" applyNumberFormat="1" applyFont="1" applyFill="1" applyBorder="1">
      <alignment/>
      <protection/>
    </xf>
    <xf numFmtId="3" fontId="3" fillId="0" borderId="10" xfId="58" applyNumberFormat="1" applyFont="1" applyBorder="1">
      <alignment/>
      <protection/>
    </xf>
    <xf numFmtId="3" fontId="0" fillId="0" borderId="13" xfId="58" applyNumberFormat="1" applyFill="1" applyBorder="1">
      <alignment/>
      <protection/>
    </xf>
    <xf numFmtId="0" fontId="0" fillId="0" borderId="0" xfId="58" applyFill="1">
      <alignment/>
      <protection/>
    </xf>
    <xf numFmtId="0" fontId="3" fillId="0" borderId="10" xfId="58" applyFont="1" applyBorder="1" applyAlignment="1">
      <alignment wrapText="1"/>
      <protection/>
    </xf>
    <xf numFmtId="0" fontId="9" fillId="0" borderId="0" xfId="0" applyFont="1" applyAlignment="1">
      <alignment/>
    </xf>
    <xf numFmtId="0" fontId="0" fillId="0" borderId="0" xfId="58" applyFont="1">
      <alignment/>
      <protection/>
    </xf>
    <xf numFmtId="10" fontId="6" fillId="0" borderId="0" xfId="63" applyNumberFormat="1" applyFont="1" applyBorder="1" applyAlignment="1">
      <alignment/>
    </xf>
    <xf numFmtId="0" fontId="0" fillId="0" borderId="0" xfId="58" applyFont="1">
      <alignment/>
      <protection/>
    </xf>
    <xf numFmtId="0" fontId="3" fillId="0" borderId="16" xfId="58" applyFont="1" applyBorder="1">
      <alignment/>
      <protection/>
    </xf>
    <xf numFmtId="0" fontId="0" fillId="0" borderId="17" xfId="58" applyFont="1" applyBorder="1">
      <alignment/>
      <protection/>
    </xf>
    <xf numFmtId="0" fontId="0" fillId="0" borderId="16" xfId="58" applyFont="1" applyBorder="1">
      <alignment/>
      <protection/>
    </xf>
    <xf numFmtId="0" fontId="3" fillId="0" borderId="10" xfId="58" applyFont="1" applyBorder="1">
      <alignment/>
      <protection/>
    </xf>
    <xf numFmtId="0" fontId="3" fillId="0" borderId="10" xfId="58" applyFont="1" applyBorder="1" applyAlignment="1">
      <alignment horizontal="center"/>
      <protection/>
    </xf>
    <xf numFmtId="0" fontId="3" fillId="0" borderId="10" xfId="58" applyFont="1" applyFill="1" applyBorder="1" applyAlignment="1">
      <alignment horizontal="center"/>
      <protection/>
    </xf>
    <xf numFmtId="4" fontId="0" fillId="0" borderId="10" xfId="58" applyNumberFormat="1" applyFont="1" applyBorder="1">
      <alignment/>
      <protection/>
    </xf>
    <xf numFmtId="0" fontId="3" fillId="0" borderId="10" xfId="58" applyFont="1" applyFill="1" applyBorder="1" applyAlignment="1">
      <alignment wrapText="1"/>
      <protection/>
    </xf>
    <xf numFmtId="3" fontId="0" fillId="0" borderId="18" xfId="58" applyNumberFormat="1" applyFill="1" applyBorder="1">
      <alignment/>
      <protection/>
    </xf>
    <xf numFmtId="0" fontId="0" fillId="0" borderId="14" xfId="58" applyFont="1" applyBorder="1">
      <alignment/>
      <protection/>
    </xf>
    <xf numFmtId="0" fontId="0" fillId="0" borderId="17" xfId="58" applyBorder="1">
      <alignment/>
      <protection/>
    </xf>
    <xf numFmtId="0" fontId="0" fillId="0" borderId="13" xfId="58" applyBorder="1">
      <alignment/>
      <protection/>
    </xf>
    <xf numFmtId="181" fontId="3" fillId="0" borderId="10" xfId="58" applyNumberFormat="1" applyFont="1" applyBorder="1">
      <alignment/>
      <protection/>
    </xf>
    <xf numFmtId="0" fontId="0" fillId="0" borderId="10" xfId="58" applyFill="1" applyBorder="1" applyAlignment="1">
      <alignment horizontal="left" vertical="center" wrapText="1"/>
      <protection/>
    </xf>
    <xf numFmtId="0" fontId="0" fillId="0" borderId="10" xfId="58" applyBorder="1" applyAlignment="1">
      <alignment vertical="justify"/>
      <protection/>
    </xf>
    <xf numFmtId="172" fontId="0" fillId="0" borderId="10" xfId="58" applyNumberFormat="1" applyBorder="1">
      <alignment/>
      <protection/>
    </xf>
    <xf numFmtId="0" fontId="0" fillId="0" borderId="10" xfId="58" applyFont="1" applyFill="1" applyBorder="1">
      <alignment/>
      <protection/>
    </xf>
    <xf numFmtId="0" fontId="0" fillId="0" borderId="0" xfId="58" applyFont="1" applyBorder="1">
      <alignment/>
      <protection/>
    </xf>
    <xf numFmtId="3" fontId="0" fillId="0" borderId="0" xfId="58" applyNumberFormat="1" applyFont="1">
      <alignment/>
      <protection/>
    </xf>
    <xf numFmtId="0" fontId="0" fillId="0" borderId="19" xfId="58" applyFont="1" applyBorder="1">
      <alignment/>
      <protection/>
    </xf>
    <xf numFmtId="0" fontId="3" fillId="0" borderId="19" xfId="58" applyFont="1" applyBorder="1" applyAlignment="1">
      <alignment horizontal="center"/>
      <protection/>
    </xf>
    <xf numFmtId="0" fontId="3" fillId="0" borderId="19" xfId="58" applyFont="1" applyBorder="1" applyAlignment="1">
      <alignment horizontal="center" wrapText="1"/>
      <protection/>
    </xf>
    <xf numFmtId="0" fontId="5" fillId="0" borderId="19" xfId="58" applyFont="1" applyBorder="1">
      <alignment/>
      <protection/>
    </xf>
    <xf numFmtId="3" fontId="0" fillId="0" borderId="19" xfId="58" applyNumberFormat="1" applyFont="1" applyBorder="1">
      <alignment/>
      <protection/>
    </xf>
    <xf numFmtId="3" fontId="3" fillId="0" borderId="19" xfId="58" applyNumberFormat="1" applyFont="1" applyBorder="1">
      <alignment/>
      <protection/>
    </xf>
    <xf numFmtId="0" fontId="3" fillId="0" borderId="19" xfId="58" applyFont="1" applyBorder="1">
      <alignment/>
      <protection/>
    </xf>
    <xf numFmtId="0" fontId="0" fillId="0" borderId="19" xfId="58" applyFont="1" applyBorder="1">
      <alignment/>
      <protection/>
    </xf>
    <xf numFmtId="0" fontId="0" fillId="0" borderId="0" xfId="58" applyFont="1" applyAlignment="1">
      <alignment/>
      <protection/>
    </xf>
    <xf numFmtId="0" fontId="5" fillId="0" borderId="19" xfId="58" applyFont="1" applyBorder="1" applyAlignment="1">
      <alignment/>
      <protection/>
    </xf>
    <xf numFmtId="0" fontId="0" fillId="34" borderId="0" xfId="58" applyFont="1" applyFill="1">
      <alignment/>
      <protection/>
    </xf>
    <xf numFmtId="0" fontId="0" fillId="0" borderId="0" xfId="58" applyFont="1" applyAlignment="1">
      <alignment horizontal="center"/>
      <protection/>
    </xf>
    <xf numFmtId="0" fontId="3" fillId="0" borderId="20" xfId="58" applyFont="1" applyFill="1" applyBorder="1" applyAlignment="1">
      <alignment horizontal="center"/>
      <protection/>
    </xf>
    <xf numFmtId="0" fontId="3" fillId="0" borderId="18" xfId="58" applyFont="1" applyFill="1" applyBorder="1" applyAlignment="1">
      <alignment horizontal="center"/>
      <protection/>
    </xf>
    <xf numFmtId="0" fontId="3" fillId="0" borderId="21" xfId="58" applyFont="1" applyFill="1" applyBorder="1" applyAlignment="1">
      <alignment horizontal="center"/>
      <protection/>
    </xf>
    <xf numFmtId="0" fontId="9" fillId="0" borderId="22" xfId="58" applyFont="1" applyBorder="1" applyAlignment="1">
      <alignment horizontal="left" wrapText="1"/>
      <protection/>
    </xf>
    <xf numFmtId="0" fontId="0" fillId="0" borderId="22" xfId="58" applyFont="1" applyBorder="1" applyAlignment="1">
      <alignment horizontal="left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9" fillId="0" borderId="23" xfId="58" applyFont="1" applyBorder="1" applyAlignment="1">
      <alignment horizontal="left" wrapText="1"/>
      <protection/>
    </xf>
    <xf numFmtId="0" fontId="0" fillId="0" borderId="23" xfId="58" applyFont="1" applyBorder="1" applyAlignment="1">
      <alignment horizontal="left" wrapText="1"/>
      <protection/>
    </xf>
    <xf numFmtId="0" fontId="0" fillId="0" borderId="22" xfId="58" applyFont="1" applyBorder="1" applyAlignment="1">
      <alignment wrapText="1"/>
      <protection/>
    </xf>
    <xf numFmtId="0" fontId="0" fillId="0" borderId="22" xfId="58" applyFont="1" applyFill="1" applyBorder="1" applyAlignment="1">
      <alignment horizontal="left" wrapText="1"/>
      <protection/>
    </xf>
    <xf numFmtId="0" fontId="0" fillId="0" borderId="23" xfId="58" applyFont="1" applyFill="1" applyBorder="1" applyAlignment="1">
      <alignment horizontal="left" wrapText="1"/>
      <protection/>
    </xf>
    <xf numFmtId="0" fontId="0" fillId="0" borderId="23" xfId="58" applyFont="1" applyBorder="1">
      <alignment/>
      <protection/>
    </xf>
    <xf numFmtId="0" fontId="9" fillId="0" borderId="10" xfId="58" applyFont="1" applyBorder="1" applyAlignment="1">
      <alignment horizontal="left" wrapText="1"/>
      <protection/>
    </xf>
    <xf numFmtId="0" fontId="0" fillId="0" borderId="10" xfId="58" applyFont="1" applyFill="1" applyBorder="1" applyAlignment="1">
      <alignment horizontal="left" wrapText="1"/>
      <protection/>
    </xf>
    <xf numFmtId="3" fontId="0" fillId="0" borderId="10" xfId="58" applyNumberFormat="1" applyFont="1" applyBorder="1">
      <alignment/>
      <protection/>
    </xf>
    <xf numFmtId="0" fontId="0" fillId="35" borderId="0" xfId="58" applyFont="1" applyFill="1">
      <alignment/>
      <protection/>
    </xf>
    <xf numFmtId="3" fontId="0" fillId="0" borderId="13" xfId="58" applyNumberFormat="1" applyFont="1" applyFill="1" applyBorder="1">
      <alignment/>
      <protection/>
    </xf>
    <xf numFmtId="0" fontId="3" fillId="0" borderId="0" xfId="58" applyFont="1" applyBorder="1" applyAlignment="1">
      <alignment horizontal="center"/>
      <protection/>
    </xf>
    <xf numFmtId="0" fontId="0" fillId="0" borderId="10" xfId="58" applyFill="1" applyBorder="1" applyAlignment="1">
      <alignment wrapText="1"/>
      <protection/>
    </xf>
    <xf numFmtId="3" fontId="0" fillId="0" borderId="0" xfId="58" applyNumberFormat="1" applyFill="1" applyBorder="1">
      <alignment/>
      <protection/>
    </xf>
    <xf numFmtId="3" fontId="3" fillId="0" borderId="0" xfId="58" applyNumberFormat="1" applyFont="1" applyBorder="1">
      <alignment/>
      <protection/>
    </xf>
    <xf numFmtId="0" fontId="0" fillId="0" borderId="10" xfId="58" applyBorder="1" applyAlignment="1">
      <alignment horizontal="center" wrapText="1"/>
      <protection/>
    </xf>
    <xf numFmtId="0" fontId="0" fillId="0" borderId="0" xfId="58" applyAlignment="1">
      <alignment wrapText="1"/>
      <protection/>
    </xf>
    <xf numFmtId="0" fontId="3" fillId="36" borderId="10" xfId="58" applyFont="1" applyFill="1" applyBorder="1">
      <alignment/>
      <protection/>
    </xf>
    <xf numFmtId="0" fontId="0" fillId="36" borderId="10" xfId="58" applyFill="1" applyBorder="1">
      <alignment/>
      <protection/>
    </xf>
    <xf numFmtId="0" fontId="0" fillId="36" borderId="14" xfId="58" applyFill="1" applyBorder="1" applyAlignment="1">
      <alignment wrapText="1"/>
      <protection/>
    </xf>
    <xf numFmtId="0" fontId="3" fillId="36" borderId="10" xfId="58" applyFont="1" applyFill="1" applyBorder="1" applyAlignment="1">
      <alignment horizontal="center"/>
      <protection/>
    </xf>
    <xf numFmtId="0" fontId="0" fillId="36" borderId="10" xfId="58" applyFill="1" applyBorder="1" applyAlignment="1">
      <alignment wrapText="1"/>
      <protection/>
    </xf>
    <xf numFmtId="0" fontId="0" fillId="36" borderId="10" xfId="58" applyFill="1" applyBorder="1" applyAlignment="1">
      <alignment horizontal="center"/>
      <protection/>
    </xf>
    <xf numFmtId="3" fontId="0" fillId="36" borderId="10" xfId="58" applyNumberFormat="1" applyFill="1" applyBorder="1">
      <alignment/>
      <protection/>
    </xf>
    <xf numFmtId="0" fontId="0" fillId="36" borderId="10" xfId="58" applyFont="1" applyFill="1" applyBorder="1" applyAlignment="1">
      <alignment wrapText="1"/>
      <protection/>
    </xf>
    <xf numFmtId="3" fontId="0" fillId="36" borderId="10" xfId="58" applyNumberFormat="1" applyFill="1" applyBorder="1" applyAlignment="1">
      <alignment/>
      <protection/>
    </xf>
    <xf numFmtId="0" fontId="3" fillId="36" borderId="14" xfId="58" applyFont="1" applyFill="1" applyBorder="1" applyAlignment="1">
      <alignment wrapText="1"/>
      <protection/>
    </xf>
    <xf numFmtId="3" fontId="0" fillId="36" borderId="10" xfId="58" applyNumberFormat="1" applyFont="1" applyFill="1" applyBorder="1" applyAlignment="1">
      <alignment wrapText="1"/>
      <protection/>
    </xf>
    <xf numFmtId="0" fontId="0" fillId="36" borderId="10" xfId="58" applyFont="1" applyFill="1" applyBorder="1">
      <alignment/>
      <protection/>
    </xf>
    <xf numFmtId="0" fontId="0" fillId="36" borderId="14" xfId="58" applyFont="1" applyFill="1" applyBorder="1" applyAlignment="1">
      <alignment wrapText="1"/>
      <protection/>
    </xf>
    <xf numFmtId="4" fontId="0" fillId="36" borderId="10" xfId="58" applyNumberFormat="1" applyFill="1" applyBorder="1">
      <alignment/>
      <protection/>
    </xf>
    <xf numFmtId="0" fontId="3" fillId="36" borderId="10" xfId="58" applyFont="1" applyFill="1" applyBorder="1" applyAlignment="1">
      <alignment wrapText="1"/>
      <protection/>
    </xf>
    <xf numFmtId="0" fontId="0" fillId="36" borderId="10" xfId="58" applyFont="1" applyFill="1" applyBorder="1" applyAlignment="1">
      <alignment horizontal="right" wrapText="1"/>
      <protection/>
    </xf>
    <xf numFmtId="0" fontId="0" fillId="36" borderId="0" xfId="58" applyFill="1" applyBorder="1">
      <alignment/>
      <protection/>
    </xf>
    <xf numFmtId="3" fontId="0" fillId="36" borderId="0" xfId="58" applyNumberFormat="1" applyFill="1" applyBorder="1">
      <alignment/>
      <protection/>
    </xf>
    <xf numFmtId="0" fontId="0" fillId="36" borderId="0" xfId="58" applyFill="1" applyBorder="1" applyAlignment="1">
      <alignment wrapText="1"/>
      <protection/>
    </xf>
    <xf numFmtId="0" fontId="3" fillId="36" borderId="0" xfId="58" applyFont="1" applyFill="1" applyBorder="1" applyAlignment="1">
      <alignment wrapText="1"/>
      <protection/>
    </xf>
    <xf numFmtId="0" fontId="0" fillId="0" borderId="22" xfId="58" applyBorder="1" applyAlignment="1">
      <alignment wrapText="1"/>
      <protection/>
    </xf>
    <xf numFmtId="0" fontId="0" fillId="0" borderId="22" xfId="58" applyBorder="1">
      <alignment/>
      <protection/>
    </xf>
    <xf numFmtId="0" fontId="0" fillId="0" borderId="22" xfId="58" applyFont="1" applyBorder="1" applyAlignment="1">
      <alignment horizontal="right"/>
      <protection/>
    </xf>
    <xf numFmtId="0" fontId="0" fillId="0" borderId="10" xfId="58" applyFont="1" applyBorder="1" applyAlignment="1">
      <alignment horizontal="right"/>
      <protection/>
    </xf>
    <xf numFmtId="4" fontId="0" fillId="0" borderId="10" xfId="58" applyNumberFormat="1" applyBorder="1">
      <alignment/>
      <protection/>
    </xf>
    <xf numFmtId="0" fontId="0" fillId="36" borderId="10" xfId="58" applyFont="1" applyFill="1" applyBorder="1">
      <alignment/>
      <protection/>
    </xf>
    <xf numFmtId="2" fontId="0" fillId="36" borderId="10" xfId="58" applyNumberFormat="1" applyFill="1" applyBorder="1">
      <alignment/>
      <protection/>
    </xf>
    <xf numFmtId="3" fontId="3" fillId="36" borderId="10" xfId="58" applyNumberFormat="1" applyFont="1" applyFill="1" applyBorder="1">
      <alignment/>
      <protection/>
    </xf>
    <xf numFmtId="0" fontId="3" fillId="36" borderId="10" xfId="58" applyFont="1" applyFill="1" applyBorder="1" applyAlignment="1">
      <alignment horizontal="right" wrapText="1"/>
      <protection/>
    </xf>
    <xf numFmtId="0" fontId="3" fillId="36" borderId="0" xfId="58" applyFont="1" applyFill="1" applyBorder="1">
      <alignment/>
      <protection/>
    </xf>
    <xf numFmtId="0" fontId="5" fillId="0" borderId="24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0" fillId="0" borderId="26" xfId="58" applyFont="1" applyBorder="1">
      <alignment/>
      <protection/>
    </xf>
    <xf numFmtId="0" fontId="3" fillId="0" borderId="27" xfId="58" applyFont="1" applyBorder="1" applyAlignment="1">
      <alignment horizontal="center"/>
      <protection/>
    </xf>
    <xf numFmtId="0" fontId="0" fillId="0" borderId="27" xfId="58" applyFont="1" applyBorder="1">
      <alignment/>
      <protection/>
    </xf>
    <xf numFmtId="0" fontId="5" fillId="0" borderId="28" xfId="58" applyFont="1" applyBorder="1">
      <alignment/>
      <protection/>
    </xf>
    <xf numFmtId="0" fontId="0" fillId="0" borderId="29" xfId="58" applyFont="1" applyBorder="1" applyAlignment="1">
      <alignment horizontal="right"/>
      <protection/>
    </xf>
    <xf numFmtId="0" fontId="0" fillId="0" borderId="28" xfId="58" applyFont="1" applyBorder="1" applyAlignment="1">
      <alignment horizontal="center"/>
      <protection/>
    </xf>
    <xf numFmtId="3" fontId="0" fillId="0" borderId="29" xfId="58" applyNumberFormat="1" applyFont="1" applyBorder="1" applyAlignment="1">
      <alignment horizontal="center"/>
      <protection/>
    </xf>
    <xf numFmtId="0" fontId="12" fillId="0" borderId="0" xfId="58" applyFont="1" applyBorder="1">
      <alignment/>
      <protection/>
    </xf>
    <xf numFmtId="0" fontId="13" fillId="0" borderId="0" xfId="58" applyFont="1" applyBorder="1" applyAlignment="1">
      <alignment horizontal="right"/>
      <protection/>
    </xf>
    <xf numFmtId="3" fontId="13" fillId="0" borderId="0" xfId="58" applyNumberFormat="1" applyFont="1" applyBorder="1" applyAlignment="1">
      <alignment horizontal="right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0" fillId="0" borderId="10" xfId="58" applyFont="1" applyBorder="1" applyAlignment="1">
      <alignment wrapText="1"/>
      <protection/>
    </xf>
    <xf numFmtId="2" fontId="0" fillId="0" borderId="10" xfId="58" applyNumberFormat="1" applyFont="1" applyBorder="1">
      <alignment/>
      <protection/>
    </xf>
    <xf numFmtId="2" fontId="0" fillId="0" borderId="10" xfId="58" applyNumberFormat="1" applyBorder="1">
      <alignment/>
      <protection/>
    </xf>
    <xf numFmtId="2" fontId="3" fillId="0" borderId="10" xfId="58" applyNumberFormat="1" applyFont="1" applyBorder="1">
      <alignment/>
      <protection/>
    </xf>
    <xf numFmtId="2" fontId="0" fillId="0" borderId="10" xfId="58" applyNumberFormat="1" applyFont="1" applyBorder="1">
      <alignment/>
      <protection/>
    </xf>
    <xf numFmtId="1" fontId="0" fillId="0" borderId="0" xfId="58" applyNumberFormat="1">
      <alignment/>
      <protection/>
    </xf>
    <xf numFmtId="49" fontId="0" fillId="0" borderId="0" xfId="58" applyNumberFormat="1">
      <alignment/>
      <protection/>
    </xf>
    <xf numFmtId="0" fontId="0" fillId="0" borderId="22" xfId="58" applyFont="1" applyFill="1" applyBorder="1" applyAlignment="1">
      <alignment horizontal="center" vertical="center" wrapText="1"/>
      <protection/>
    </xf>
    <xf numFmtId="0" fontId="0" fillId="0" borderId="30" xfId="58" applyFont="1" applyFill="1" applyBorder="1" applyAlignment="1">
      <alignment horizontal="center" vertical="center" wrapText="1"/>
      <protection/>
    </xf>
    <xf numFmtId="0" fontId="0" fillId="0" borderId="23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9" fillId="0" borderId="22" xfId="58" applyFont="1" applyFill="1" applyBorder="1" applyAlignment="1">
      <alignment horizontal="center"/>
      <protection/>
    </xf>
    <xf numFmtId="0" fontId="9" fillId="0" borderId="30" xfId="58" applyFont="1" applyFill="1" applyBorder="1" applyAlignment="1">
      <alignment horizontal="center"/>
      <protection/>
    </xf>
    <xf numFmtId="0" fontId="9" fillId="0" borderId="23" xfId="58" applyFont="1" applyFill="1" applyBorder="1" applyAlignment="1">
      <alignment horizontal="center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30" xfId="58" applyBorder="1" applyAlignment="1">
      <alignment horizontal="center" vertical="center" wrapText="1"/>
      <protection/>
    </xf>
    <xf numFmtId="0" fontId="0" fillId="0" borderId="23" xfId="58" applyBorder="1" applyAlignment="1">
      <alignment horizontal="center" vertical="center" wrapText="1"/>
      <protection/>
    </xf>
    <xf numFmtId="0" fontId="9" fillId="0" borderId="22" xfId="58" applyFont="1" applyBorder="1" applyAlignment="1">
      <alignment horizontal="left" vertical="center" wrapText="1"/>
      <protection/>
    </xf>
    <xf numFmtId="0" fontId="9" fillId="0" borderId="23" xfId="58" applyFont="1" applyBorder="1" applyAlignment="1">
      <alignment horizontal="left" vertical="center" wrapText="1"/>
      <protection/>
    </xf>
    <xf numFmtId="0" fontId="0" fillId="0" borderId="22" xfId="58" applyBorder="1" applyAlignment="1">
      <alignment/>
      <protection/>
    </xf>
    <xf numFmtId="0" fontId="0" fillId="0" borderId="30" xfId="58" applyBorder="1" applyAlignment="1">
      <alignment/>
      <protection/>
    </xf>
    <xf numFmtId="0" fontId="0" fillId="0" borderId="23" xfId="58" applyBorder="1" applyAlignment="1">
      <alignment/>
      <protection/>
    </xf>
    <xf numFmtId="0" fontId="0" fillId="0" borderId="10" xfId="58" applyFont="1" applyBorder="1" applyAlignment="1">
      <alignment wrapText="1"/>
      <protection/>
    </xf>
    <xf numFmtId="0" fontId="0" fillId="0" borderId="10" xfId="58" applyFont="1" applyBorder="1">
      <alignment/>
      <protection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3" fillId="34" borderId="16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5" borderId="10" xfId="58" applyFont="1" applyFill="1" applyBorder="1" applyAlignment="1">
      <alignment horizontal="center"/>
      <protection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0" fontId="3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wrapText="1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2" fontId="3" fillId="34" borderId="0" xfId="0" applyNumberFormat="1" applyFont="1" applyFill="1" applyAlignment="1">
      <alignment horizontal="center"/>
    </xf>
    <xf numFmtId="0" fontId="4" fillId="34" borderId="0" xfId="58" applyFont="1" applyFill="1">
      <alignment/>
      <protection/>
    </xf>
    <xf numFmtId="0" fontId="3" fillId="34" borderId="0" xfId="58" applyFont="1" applyFill="1" applyAlignment="1">
      <alignment horizontal="center" wrapText="1"/>
      <protection/>
    </xf>
    <xf numFmtId="0" fontId="4" fillId="34" borderId="0" xfId="58" applyFont="1" applyFill="1" applyAlignment="1">
      <alignment horizontal="right"/>
      <protection/>
    </xf>
    <xf numFmtId="0" fontId="3" fillId="34" borderId="0" xfId="58" applyFont="1" applyFill="1" applyAlignment="1">
      <alignment horizontal="left" wrapText="1"/>
      <protection/>
    </xf>
    <xf numFmtId="0" fontId="0" fillId="34" borderId="0" xfId="58" applyFill="1">
      <alignment/>
      <protection/>
    </xf>
    <xf numFmtId="3" fontId="0" fillId="34" borderId="0" xfId="58" applyNumberFormat="1" applyFill="1">
      <alignment/>
      <protection/>
    </xf>
    <xf numFmtId="0" fontId="3" fillId="34" borderId="0" xfId="58" applyFont="1" applyFill="1" applyAlignment="1">
      <alignment wrapText="1"/>
      <protection/>
    </xf>
    <xf numFmtId="0" fontId="3" fillId="34" borderId="0" xfId="58" applyFont="1" applyFill="1">
      <alignment/>
      <protection/>
    </xf>
    <xf numFmtId="0" fontId="3" fillId="34" borderId="0" xfId="0" applyFont="1" applyFill="1" applyAlignment="1">
      <alignment horizontal="left" wrapText="1"/>
    </xf>
    <xf numFmtId="0" fontId="3" fillId="34" borderId="0" xfId="58" applyFont="1" applyFill="1" applyAlignment="1">
      <alignment horizontal="left"/>
      <protection/>
    </xf>
    <xf numFmtId="3" fontId="0" fillId="34" borderId="0" xfId="0" applyNumberFormat="1" applyFill="1" applyAlignment="1">
      <alignment/>
    </xf>
    <xf numFmtId="0" fontId="3" fillId="34" borderId="0" xfId="58" applyFont="1" applyFill="1" applyBorder="1" applyAlignment="1">
      <alignment horizontal="center" wrapText="1"/>
      <protection/>
    </xf>
    <xf numFmtId="0" fontId="4" fillId="34" borderId="0" xfId="0" applyFont="1" applyFill="1" applyAlignment="1">
      <alignment horizontal="right"/>
    </xf>
    <xf numFmtId="14" fontId="0" fillId="34" borderId="0" xfId="58" applyNumberFormat="1" applyFill="1">
      <alignment/>
      <protection/>
    </xf>
    <xf numFmtId="0" fontId="0" fillId="34" borderId="0" xfId="58" applyFill="1" applyAlignment="1">
      <alignment wrapText="1"/>
      <protection/>
    </xf>
    <xf numFmtId="0" fontId="4" fillId="34" borderId="0" xfId="58" applyFont="1" applyFill="1" applyAlignment="1">
      <alignment horizontal="center"/>
      <protection/>
    </xf>
    <xf numFmtId="0" fontId="3" fillId="34" borderId="0" xfId="58" applyFont="1" applyFill="1" applyAlignment="1">
      <alignment horizontal="right" wrapText="1"/>
      <protection/>
    </xf>
    <xf numFmtId="0" fontId="0" fillId="35" borderId="10" xfId="0" applyFill="1" applyBorder="1" applyAlignment="1">
      <alignment/>
    </xf>
    <xf numFmtId="3" fontId="0" fillId="35" borderId="22" xfId="0" applyNumberFormat="1" applyFill="1" applyBorder="1" applyAlignment="1">
      <alignment horizontal="center" vertical="center"/>
    </xf>
    <xf numFmtId="3" fontId="0" fillId="35" borderId="23" xfId="0" applyNumberForma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10" fillId="34" borderId="0" xfId="58" applyFont="1" applyFill="1">
      <alignment/>
      <protection/>
    </xf>
    <xf numFmtId="0" fontId="10" fillId="34" borderId="0" xfId="58" applyFont="1" applyFill="1" applyAlignment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ublic.brra.bg/CheckUps/Verifications/ActiveCondition.ra?guid=89a92320694842848ceeac42b3917e08" TargetMode="Externa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F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35.57421875" style="0" customWidth="1"/>
    <col min="3" max="3" width="17.7109375" style="0" customWidth="1"/>
    <col min="4" max="4" width="26.421875" style="0" customWidth="1"/>
    <col min="5" max="5" width="9.8515625" style="0" customWidth="1"/>
  </cols>
  <sheetData>
    <row r="1" spans="1:6" ht="15">
      <c r="A1" s="216" t="s">
        <v>301</v>
      </c>
      <c r="B1" s="217" t="s">
        <v>430</v>
      </c>
      <c r="C1" s="218" t="s">
        <v>57</v>
      </c>
      <c r="D1" s="219">
        <v>811160416</v>
      </c>
      <c r="E1" s="220"/>
      <c r="F1" s="220"/>
    </row>
    <row r="2" spans="1:6" ht="12.75">
      <c r="A2" s="108"/>
      <c r="B2" s="221"/>
      <c r="C2" s="222"/>
      <c r="D2" s="222"/>
      <c r="E2" s="222"/>
      <c r="F2" s="220"/>
    </row>
    <row r="3" spans="1:6" ht="12.75">
      <c r="A3" s="223" t="s">
        <v>56</v>
      </c>
      <c r="B3" s="221"/>
      <c r="C3" s="220"/>
      <c r="D3" s="220"/>
      <c r="E3" s="220"/>
      <c r="F3" s="220"/>
    </row>
    <row r="4" spans="1:6" ht="76.5">
      <c r="A4" s="43"/>
      <c r="B4" s="41" t="s">
        <v>102</v>
      </c>
      <c r="C4" s="41" t="s">
        <v>100</v>
      </c>
      <c r="D4" s="43"/>
      <c r="E4" s="41" t="s">
        <v>303</v>
      </c>
      <c r="F4" s="62" t="s">
        <v>358</v>
      </c>
    </row>
    <row r="5" spans="1:6" ht="12.75">
      <c r="A5" s="43" t="s">
        <v>101</v>
      </c>
      <c r="B5" s="43" t="s">
        <v>103</v>
      </c>
      <c r="C5" s="56">
        <v>37671</v>
      </c>
      <c r="D5" s="63" t="s">
        <v>30</v>
      </c>
      <c r="E5" s="64" t="s">
        <v>359</v>
      </c>
      <c r="F5" s="65">
        <v>535</v>
      </c>
    </row>
    <row r="6" spans="1:6" ht="12.75">
      <c r="A6" s="43"/>
      <c r="B6" s="43"/>
      <c r="C6" s="56"/>
      <c r="D6" s="63"/>
      <c r="E6" s="66"/>
      <c r="F6" s="66"/>
    </row>
    <row r="7" spans="1:6" ht="12.75">
      <c r="A7" s="43"/>
      <c r="B7" s="43"/>
      <c r="C7" s="56"/>
      <c r="D7" s="63"/>
      <c r="E7" s="66"/>
      <c r="F7" s="66"/>
    </row>
    <row r="8" spans="1:6" ht="12.75">
      <c r="A8" s="43"/>
      <c r="B8" s="43"/>
      <c r="C8" s="67" t="s">
        <v>185</v>
      </c>
      <c r="D8" s="68" t="s">
        <v>186</v>
      </c>
      <c r="E8" s="66"/>
      <c r="F8" s="66"/>
    </row>
    <row r="9" spans="1:6" ht="12.75">
      <c r="A9" s="43" t="s">
        <v>173</v>
      </c>
      <c r="B9" s="43" t="s">
        <v>184</v>
      </c>
      <c r="C9" s="69">
        <v>4614</v>
      </c>
      <c r="D9" s="56">
        <v>5278</v>
      </c>
      <c r="E9" s="64" t="s">
        <v>359</v>
      </c>
      <c r="F9" s="66">
        <v>222</v>
      </c>
    </row>
    <row r="10" spans="1:6" ht="12.75">
      <c r="A10" s="43" t="s">
        <v>187</v>
      </c>
      <c r="B10" s="43" t="s">
        <v>188</v>
      </c>
      <c r="C10" s="69">
        <v>3168</v>
      </c>
      <c r="D10" s="56">
        <v>3673</v>
      </c>
      <c r="E10" s="64" t="s">
        <v>359</v>
      </c>
      <c r="F10" s="66">
        <v>175</v>
      </c>
    </row>
    <row r="11" spans="1:6" ht="12.75">
      <c r="A11" s="43"/>
      <c r="B11" s="43" t="s">
        <v>189</v>
      </c>
      <c r="C11" s="69">
        <v>720</v>
      </c>
      <c r="D11" s="56">
        <v>720</v>
      </c>
      <c r="E11" s="64" t="s">
        <v>359</v>
      </c>
      <c r="F11" s="66">
        <v>0</v>
      </c>
    </row>
    <row r="12" spans="1:6" ht="12.75">
      <c r="A12" s="43"/>
      <c r="B12" s="43" t="s">
        <v>190</v>
      </c>
      <c r="C12" s="69">
        <v>531</v>
      </c>
      <c r="D12" s="56">
        <v>531</v>
      </c>
      <c r="E12" s="64" t="s">
        <v>359</v>
      </c>
      <c r="F12" s="66">
        <v>20</v>
      </c>
    </row>
    <row r="13" spans="1:6" ht="12.75">
      <c r="A13" s="43"/>
      <c r="B13" s="43" t="s">
        <v>191</v>
      </c>
      <c r="C13" s="69">
        <v>393</v>
      </c>
      <c r="D13" s="56">
        <v>393</v>
      </c>
      <c r="E13" s="64" t="s">
        <v>359</v>
      </c>
      <c r="F13" s="66">
        <v>6</v>
      </c>
    </row>
    <row r="14" spans="1:6" ht="12.75">
      <c r="A14" s="43"/>
      <c r="B14" s="43" t="s">
        <v>192</v>
      </c>
      <c r="C14" s="69">
        <v>729</v>
      </c>
      <c r="D14" s="56">
        <v>729</v>
      </c>
      <c r="E14" s="64" t="s">
        <v>359</v>
      </c>
      <c r="F14" s="66">
        <v>50</v>
      </c>
    </row>
    <row r="15" spans="1:6" ht="12.75">
      <c r="A15" s="43"/>
      <c r="B15" s="43" t="s">
        <v>112</v>
      </c>
      <c r="C15" s="69">
        <v>51</v>
      </c>
      <c r="D15" s="56">
        <v>51</v>
      </c>
      <c r="E15" s="64" t="s">
        <v>359</v>
      </c>
      <c r="F15" s="66">
        <v>6</v>
      </c>
    </row>
    <row r="16" spans="1:6" ht="12.75">
      <c r="A16" s="43"/>
      <c r="B16" s="43" t="s">
        <v>193</v>
      </c>
      <c r="C16" s="69">
        <v>196</v>
      </c>
      <c r="D16" s="56">
        <v>196</v>
      </c>
      <c r="E16" s="64" t="s">
        <v>359</v>
      </c>
      <c r="F16" s="66">
        <v>12</v>
      </c>
    </row>
    <row r="17" spans="1:6" ht="12.75">
      <c r="A17" s="43"/>
      <c r="B17" s="43" t="s">
        <v>194</v>
      </c>
      <c r="C17" s="69">
        <v>50</v>
      </c>
      <c r="D17" s="56">
        <v>50</v>
      </c>
      <c r="E17" s="64" t="s">
        <v>359</v>
      </c>
      <c r="F17" s="66">
        <v>3</v>
      </c>
    </row>
    <row r="18" spans="1:6" ht="12.75">
      <c r="A18" s="43"/>
      <c r="B18" s="43" t="s">
        <v>195</v>
      </c>
      <c r="C18" s="69">
        <v>738</v>
      </c>
      <c r="D18" s="56">
        <v>938</v>
      </c>
      <c r="E18" s="64" t="s">
        <v>359</v>
      </c>
      <c r="F18" s="66">
        <v>56</v>
      </c>
    </row>
    <row r="19" spans="1:6" ht="12.75">
      <c r="A19" s="43"/>
      <c r="B19" s="43"/>
      <c r="C19" s="69"/>
      <c r="D19" s="56"/>
      <c r="E19" s="64" t="s">
        <v>359</v>
      </c>
      <c r="F19" s="66"/>
    </row>
    <row r="20" spans="1:6" ht="12.75">
      <c r="A20" s="43" t="s">
        <v>196</v>
      </c>
      <c r="B20" s="43"/>
      <c r="C20" s="69">
        <v>522</v>
      </c>
      <c r="D20" s="56">
        <v>2552</v>
      </c>
      <c r="E20" s="64" t="s">
        <v>359</v>
      </c>
      <c r="F20" s="66">
        <v>120</v>
      </c>
    </row>
    <row r="21" spans="1:6" ht="12.75">
      <c r="A21" s="43"/>
      <c r="B21" s="43"/>
      <c r="C21" s="69"/>
      <c r="D21" s="56"/>
      <c r="E21" s="64" t="s">
        <v>359</v>
      </c>
      <c r="F21" s="66"/>
    </row>
    <row r="22" spans="1:6" ht="12.75">
      <c r="A22" s="43" t="s">
        <v>197</v>
      </c>
      <c r="B22" s="43" t="s">
        <v>198</v>
      </c>
      <c r="C22" s="69">
        <v>40</v>
      </c>
      <c r="D22" s="56">
        <v>40</v>
      </c>
      <c r="E22" s="64" t="s">
        <v>359</v>
      </c>
      <c r="F22" s="66">
        <v>0</v>
      </c>
    </row>
    <row r="23" spans="1:6" ht="12.75">
      <c r="A23" s="43" t="s">
        <v>199</v>
      </c>
      <c r="B23" s="43" t="s">
        <v>202</v>
      </c>
      <c r="C23" s="69">
        <v>94</v>
      </c>
      <c r="D23" s="56">
        <v>94</v>
      </c>
      <c r="E23" s="64" t="s">
        <v>359</v>
      </c>
      <c r="F23" s="66">
        <v>0</v>
      </c>
    </row>
    <row r="24" spans="1:6" ht="12.75">
      <c r="A24" s="43" t="s">
        <v>200</v>
      </c>
      <c r="B24" s="43" t="s">
        <v>203</v>
      </c>
      <c r="C24" s="69">
        <v>210</v>
      </c>
      <c r="D24" s="56">
        <v>210</v>
      </c>
      <c r="E24" s="64" t="s">
        <v>359</v>
      </c>
      <c r="F24" s="66">
        <v>13</v>
      </c>
    </row>
    <row r="25" spans="1:6" ht="12.75">
      <c r="A25" s="43" t="s">
        <v>201</v>
      </c>
      <c r="B25" s="43" t="s">
        <v>204</v>
      </c>
      <c r="C25" s="69">
        <v>766</v>
      </c>
      <c r="D25" s="56">
        <v>766</v>
      </c>
      <c r="E25" s="64" t="s">
        <v>359</v>
      </c>
      <c r="F25" s="66">
        <v>0</v>
      </c>
    </row>
    <row r="26" spans="1:6" ht="12.75">
      <c r="A26" s="43"/>
      <c r="B26" s="43" t="s">
        <v>205</v>
      </c>
      <c r="C26" s="69">
        <v>173</v>
      </c>
      <c r="D26" s="56">
        <v>173</v>
      </c>
      <c r="E26" s="64" t="s">
        <v>359</v>
      </c>
      <c r="F26" s="66">
        <v>0</v>
      </c>
    </row>
    <row r="27" spans="1:6" ht="12.75">
      <c r="A27" s="43"/>
      <c r="B27" s="43" t="s">
        <v>206</v>
      </c>
      <c r="C27" s="69">
        <v>147</v>
      </c>
      <c r="D27" s="56">
        <v>147</v>
      </c>
      <c r="E27" s="64" t="s">
        <v>359</v>
      </c>
      <c r="F27" s="66">
        <v>0</v>
      </c>
    </row>
    <row r="28" spans="1:6" ht="12.75">
      <c r="A28" s="43"/>
      <c r="B28" s="43" t="s">
        <v>207</v>
      </c>
      <c r="C28" s="69">
        <v>166</v>
      </c>
      <c r="D28" s="56">
        <v>166</v>
      </c>
      <c r="E28" s="64" t="s">
        <v>359</v>
      </c>
      <c r="F28" s="66">
        <v>0</v>
      </c>
    </row>
    <row r="29" spans="1:6" ht="12.75">
      <c r="A29" s="43"/>
      <c r="B29" s="43" t="s">
        <v>208</v>
      </c>
      <c r="C29" s="69">
        <v>17</v>
      </c>
      <c r="D29" s="56">
        <v>17</v>
      </c>
      <c r="E29" s="64" t="s">
        <v>359</v>
      </c>
      <c r="F29" s="66">
        <v>0</v>
      </c>
    </row>
    <row r="30" spans="1:6" ht="12.75">
      <c r="A30" s="43"/>
      <c r="B30" s="43" t="s">
        <v>209</v>
      </c>
      <c r="C30" s="69">
        <v>16</v>
      </c>
      <c r="D30" s="56">
        <v>16</v>
      </c>
      <c r="E30" s="64" t="s">
        <v>359</v>
      </c>
      <c r="F30" s="66">
        <v>0</v>
      </c>
    </row>
    <row r="31" spans="1:6" ht="12.75">
      <c r="A31" s="43"/>
      <c r="B31" s="43" t="s">
        <v>210</v>
      </c>
      <c r="C31" s="69">
        <v>200</v>
      </c>
      <c r="D31" s="56">
        <v>236</v>
      </c>
      <c r="E31" s="64" t="s">
        <v>359</v>
      </c>
      <c r="F31" s="66">
        <v>12</v>
      </c>
    </row>
    <row r="32" spans="1:6" ht="12.75">
      <c r="A32" s="43"/>
      <c r="B32" s="43" t="s">
        <v>211</v>
      </c>
      <c r="C32" s="69">
        <v>370</v>
      </c>
      <c r="D32" s="56">
        <v>370</v>
      </c>
      <c r="E32" s="64" t="s">
        <v>359</v>
      </c>
      <c r="F32" s="66">
        <v>9</v>
      </c>
    </row>
    <row r="33" spans="1:6" ht="12.75">
      <c r="A33" s="43"/>
      <c r="B33" s="43" t="s">
        <v>212</v>
      </c>
      <c r="C33" s="69">
        <v>50</v>
      </c>
      <c r="D33" s="56">
        <v>50</v>
      </c>
      <c r="E33" s="64" t="s">
        <v>359</v>
      </c>
      <c r="F33" s="66">
        <v>7</v>
      </c>
    </row>
    <row r="34" spans="1:6" ht="12.75">
      <c r="A34" s="43"/>
      <c r="B34" s="43" t="s">
        <v>213</v>
      </c>
      <c r="C34" s="69">
        <v>8</v>
      </c>
      <c r="D34" s="56">
        <v>8</v>
      </c>
      <c r="E34" s="64" t="s">
        <v>359</v>
      </c>
      <c r="F34" s="66">
        <v>0</v>
      </c>
    </row>
    <row r="35" spans="1:6" ht="12.75">
      <c r="A35" s="43"/>
      <c r="B35" s="43" t="s">
        <v>214</v>
      </c>
      <c r="C35" s="69">
        <v>151</v>
      </c>
      <c r="D35" s="56">
        <v>280</v>
      </c>
      <c r="E35" s="64" t="s">
        <v>359</v>
      </c>
      <c r="F35" s="66">
        <v>0</v>
      </c>
    </row>
    <row r="36" spans="1:6" ht="12.75">
      <c r="A36" s="43"/>
      <c r="B36" s="43"/>
      <c r="C36" s="69"/>
      <c r="D36" s="56"/>
      <c r="E36" s="64" t="s">
        <v>359</v>
      </c>
      <c r="F36" s="66"/>
    </row>
    <row r="37" spans="1:6" ht="12.75">
      <c r="A37" s="43"/>
      <c r="B37" s="43" t="s">
        <v>215</v>
      </c>
      <c r="C37" s="69">
        <v>139</v>
      </c>
      <c r="D37" s="56">
        <v>139</v>
      </c>
      <c r="E37" s="64" t="s">
        <v>359</v>
      </c>
      <c r="F37" s="66">
        <v>28</v>
      </c>
    </row>
    <row r="38" spans="1:6" ht="12.75">
      <c r="A38" s="43"/>
      <c r="B38" s="43" t="s">
        <v>216</v>
      </c>
      <c r="C38" s="69">
        <v>147</v>
      </c>
      <c r="D38" s="56">
        <v>147</v>
      </c>
      <c r="E38" s="64" t="s">
        <v>359</v>
      </c>
      <c r="F38" s="66">
        <v>2</v>
      </c>
    </row>
    <row r="39" spans="1:6" ht="12.75">
      <c r="A39" s="43"/>
      <c r="B39" s="43" t="s">
        <v>217</v>
      </c>
      <c r="C39" s="69">
        <v>89</v>
      </c>
      <c r="D39" s="56">
        <v>89</v>
      </c>
      <c r="E39" s="64" t="s">
        <v>359</v>
      </c>
      <c r="F39" s="66">
        <v>0</v>
      </c>
    </row>
    <row r="40" spans="1:6" ht="12.75">
      <c r="A40" s="46" t="s">
        <v>297</v>
      </c>
      <c r="B40" s="46"/>
      <c r="C40" s="70">
        <f>SUM(C9:C39)</f>
        <v>14495</v>
      </c>
      <c r="D40" s="71">
        <f>SUM(D9:D39)</f>
        <v>18059</v>
      </c>
      <c r="E40" s="66"/>
      <c r="F40" s="65">
        <f>SUM(F9:F39)</f>
        <v>741</v>
      </c>
    </row>
    <row r="41" spans="1:6" ht="25.5">
      <c r="A41" s="36"/>
      <c r="B41" s="44" t="s">
        <v>29</v>
      </c>
      <c r="C41" s="72">
        <v>2663821</v>
      </c>
      <c r="D41" s="36"/>
      <c r="E41" s="73"/>
      <c r="F41" s="73"/>
    </row>
    <row r="42" spans="1:6" ht="12.75">
      <c r="A42" s="36"/>
      <c r="B42" s="36"/>
      <c r="C42" s="36"/>
      <c r="D42" s="36"/>
      <c r="E42" s="73"/>
      <c r="F42" s="36"/>
    </row>
  </sheetData>
  <sheetProtection/>
  <printOptions/>
  <pageMargins left="0.75" right="0.75" top="1" bottom="1" header="0.5" footer="0.5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4"/>
  <sheetViews>
    <sheetView showGridLines="0" zoomScalePageLayoutView="0" workbookViewId="0" topLeftCell="A1">
      <selection activeCell="A1" sqref="A1"/>
    </sheetView>
  </sheetViews>
  <sheetFormatPr defaultColWidth="9.421875" defaultRowHeight="12.75"/>
  <cols>
    <col min="1" max="1" width="39.421875" style="0" customWidth="1"/>
    <col min="2" max="2" width="46.421875" style="0" customWidth="1"/>
    <col min="3" max="3" width="9.421875" style="0" customWidth="1"/>
    <col min="4" max="4" width="21.140625" style="0" customWidth="1"/>
    <col min="5" max="5" width="14.7109375" style="0" customWidth="1"/>
  </cols>
  <sheetData>
    <row r="1" spans="1:5" ht="15">
      <c r="A1" s="216" t="s">
        <v>301</v>
      </c>
      <c r="B1" s="217" t="s">
        <v>438</v>
      </c>
      <c r="C1" s="218" t="s">
        <v>57</v>
      </c>
      <c r="D1" s="219">
        <v>822150722</v>
      </c>
      <c r="E1" s="108"/>
    </row>
    <row r="2" spans="1:5" ht="15" customHeight="1">
      <c r="A2" s="227"/>
      <c r="B2" s="227"/>
      <c r="C2" s="227"/>
      <c r="D2" s="108"/>
      <c r="E2" s="108"/>
    </row>
    <row r="3" spans="1:5" ht="12.75">
      <c r="A3" s="223" t="s">
        <v>62</v>
      </c>
      <c r="B3" s="108"/>
      <c r="C3" s="108"/>
      <c r="D3" s="108"/>
      <c r="E3" s="108"/>
    </row>
    <row r="4" spans="1:5" ht="38.25">
      <c r="A4" s="98"/>
      <c r="B4" s="99" t="s">
        <v>102</v>
      </c>
      <c r="C4" s="99" t="s">
        <v>100</v>
      </c>
      <c r="D4" s="99" t="s">
        <v>303</v>
      </c>
      <c r="E4" s="100" t="s">
        <v>386</v>
      </c>
    </row>
    <row r="5" spans="1:5" ht="12.75">
      <c r="A5" s="101" t="s">
        <v>101</v>
      </c>
      <c r="B5" s="98"/>
      <c r="C5" s="102"/>
      <c r="D5" s="98"/>
      <c r="E5" s="98"/>
    </row>
    <row r="6" spans="1:5" ht="12.75">
      <c r="A6" s="98"/>
      <c r="B6" s="98" t="s">
        <v>32</v>
      </c>
      <c r="C6" s="102">
        <v>1992</v>
      </c>
      <c r="D6" s="98"/>
      <c r="E6" s="98">
        <v>26</v>
      </c>
    </row>
    <row r="7" spans="1:5" ht="12.75">
      <c r="A7" s="98"/>
      <c r="B7" s="98" t="s">
        <v>33</v>
      </c>
      <c r="C7" s="102">
        <v>4232</v>
      </c>
      <c r="D7" s="98"/>
      <c r="E7" s="98">
        <v>55</v>
      </c>
    </row>
    <row r="8" spans="1:5" ht="12.75">
      <c r="A8" s="98"/>
      <c r="B8" s="98" t="s">
        <v>34</v>
      </c>
      <c r="C8" s="102">
        <v>1774</v>
      </c>
      <c r="D8" s="98"/>
      <c r="E8" s="98">
        <v>23</v>
      </c>
    </row>
    <row r="9" spans="1:5" ht="12.75">
      <c r="A9" s="98"/>
      <c r="B9" s="98" t="s">
        <v>35</v>
      </c>
      <c r="C9" s="102">
        <v>45215</v>
      </c>
      <c r="D9" s="98"/>
      <c r="E9" s="98">
        <v>587</v>
      </c>
    </row>
    <row r="10" spans="1:5" ht="12.75">
      <c r="A10" s="98"/>
      <c r="B10" s="98"/>
      <c r="C10" s="103">
        <v>53213</v>
      </c>
      <c r="D10" s="98"/>
      <c r="E10" s="104">
        <v>691</v>
      </c>
    </row>
    <row r="11" spans="1:5" ht="12.75">
      <c r="A11" s="98"/>
      <c r="B11" s="98"/>
      <c r="C11" s="102"/>
      <c r="D11" s="98"/>
      <c r="E11" s="98"/>
    </row>
    <row r="12" spans="1:5" ht="12.75">
      <c r="A12" s="101" t="s">
        <v>105</v>
      </c>
      <c r="B12" s="98" t="s">
        <v>387</v>
      </c>
      <c r="C12" s="102">
        <v>8118</v>
      </c>
      <c r="D12" s="98"/>
      <c r="E12" s="98">
        <v>457</v>
      </c>
    </row>
    <row r="13" spans="1:5" ht="12.75">
      <c r="A13" s="98"/>
      <c r="B13" s="98" t="s">
        <v>388</v>
      </c>
      <c r="C13" s="102">
        <v>20</v>
      </c>
      <c r="D13" s="98"/>
      <c r="E13" s="98">
        <v>2</v>
      </c>
    </row>
    <row r="14" spans="1:5" ht="12.75">
      <c r="A14" s="98"/>
      <c r="B14" s="105" t="s">
        <v>389</v>
      </c>
      <c r="C14" s="102"/>
      <c r="D14" s="98"/>
      <c r="E14" s="98">
        <v>11</v>
      </c>
    </row>
    <row r="15" spans="1:5" ht="12.75">
      <c r="A15" s="98"/>
      <c r="B15" s="98" t="s">
        <v>390</v>
      </c>
      <c r="C15" s="102">
        <v>8850</v>
      </c>
      <c r="D15" s="98"/>
      <c r="E15" s="98">
        <v>139</v>
      </c>
    </row>
    <row r="16" spans="1:5" ht="12.75">
      <c r="A16" s="98"/>
      <c r="B16" s="98" t="s">
        <v>391</v>
      </c>
      <c r="C16" s="102">
        <v>20</v>
      </c>
      <c r="D16" s="98"/>
      <c r="E16" s="98">
        <v>1</v>
      </c>
    </row>
    <row r="17" spans="1:5" ht="12.75">
      <c r="A17" s="98"/>
      <c r="B17" s="105" t="s">
        <v>392</v>
      </c>
      <c r="C17" s="102"/>
      <c r="D17" s="98"/>
      <c r="E17" s="98">
        <v>6</v>
      </c>
    </row>
    <row r="18" spans="1:5" ht="12.75">
      <c r="A18" s="98"/>
      <c r="B18" s="105" t="s">
        <v>393</v>
      </c>
      <c r="C18" s="102"/>
      <c r="D18" s="98"/>
      <c r="E18" s="98">
        <v>4</v>
      </c>
    </row>
    <row r="19" spans="1:5" ht="12.75">
      <c r="A19" s="98"/>
      <c r="B19" s="98" t="s">
        <v>394</v>
      </c>
      <c r="C19" s="102">
        <v>420</v>
      </c>
      <c r="D19" s="98"/>
      <c r="E19" s="98">
        <v>20</v>
      </c>
    </row>
    <row r="20" spans="1:5" ht="12.75">
      <c r="A20" s="98"/>
      <c r="B20" s="98" t="s">
        <v>395</v>
      </c>
      <c r="C20" s="102">
        <v>500</v>
      </c>
      <c r="D20" s="98"/>
      <c r="E20" s="98">
        <v>21</v>
      </c>
    </row>
    <row r="21" spans="1:5" ht="12.75">
      <c r="A21" s="98"/>
      <c r="B21" s="98" t="s">
        <v>396</v>
      </c>
      <c r="C21" s="102">
        <v>2052</v>
      </c>
      <c r="D21" s="98"/>
      <c r="E21" s="98">
        <v>0</v>
      </c>
    </row>
    <row r="22" spans="1:5" ht="12.75">
      <c r="A22" s="98"/>
      <c r="B22" s="98" t="s">
        <v>397</v>
      </c>
      <c r="C22" s="102">
        <v>20</v>
      </c>
      <c r="D22" s="98"/>
      <c r="E22" s="98">
        <v>2</v>
      </c>
    </row>
    <row r="23" spans="1:5" ht="12.75">
      <c r="A23" s="98"/>
      <c r="B23" s="98" t="s">
        <v>398</v>
      </c>
      <c r="C23" s="102">
        <v>20</v>
      </c>
      <c r="D23" s="98"/>
      <c r="E23" s="98">
        <v>3</v>
      </c>
    </row>
    <row r="24" spans="1:5" ht="12.75">
      <c r="A24" s="98"/>
      <c r="B24" s="98" t="s">
        <v>36</v>
      </c>
      <c r="C24" s="102">
        <v>339</v>
      </c>
      <c r="D24" s="98"/>
      <c r="E24" s="98">
        <v>10</v>
      </c>
    </row>
    <row r="25" spans="1:5" ht="12.75">
      <c r="A25" s="98"/>
      <c r="B25" s="98" t="s">
        <v>399</v>
      </c>
      <c r="C25" s="102">
        <v>700</v>
      </c>
      <c r="D25" s="98"/>
      <c r="E25" s="98">
        <v>4</v>
      </c>
    </row>
    <row r="26" spans="1:5" ht="12.75">
      <c r="A26" s="98"/>
      <c r="B26" s="98" t="s">
        <v>400</v>
      </c>
      <c r="C26" s="102"/>
      <c r="D26" s="98"/>
      <c r="E26" s="98">
        <v>10</v>
      </c>
    </row>
    <row r="27" spans="1:5" ht="12.75">
      <c r="A27" s="98"/>
      <c r="B27" s="98" t="s">
        <v>400</v>
      </c>
      <c r="C27" s="102"/>
      <c r="D27" s="98"/>
      <c r="E27" s="98">
        <v>3</v>
      </c>
    </row>
    <row r="28" spans="1:5" ht="12.75">
      <c r="A28" s="98"/>
      <c r="B28" s="98" t="s">
        <v>309</v>
      </c>
      <c r="C28" s="102">
        <v>457</v>
      </c>
      <c r="D28" s="98"/>
      <c r="E28" s="98">
        <v>16</v>
      </c>
    </row>
    <row r="29" spans="1:5" ht="12.75">
      <c r="A29" s="98"/>
      <c r="B29" s="98" t="s">
        <v>401</v>
      </c>
      <c r="C29" s="102"/>
      <c r="D29" s="98"/>
      <c r="E29" s="98">
        <v>2</v>
      </c>
    </row>
    <row r="30" spans="1:5" ht="12.75">
      <c r="A30" s="98"/>
      <c r="B30" s="98" t="s">
        <v>402</v>
      </c>
      <c r="C30" s="102">
        <v>10</v>
      </c>
      <c r="D30" s="98"/>
      <c r="E30" s="98">
        <v>2</v>
      </c>
    </row>
    <row r="31" spans="1:5" ht="12.75">
      <c r="A31" s="98"/>
      <c r="B31" s="98" t="s">
        <v>402</v>
      </c>
      <c r="C31" s="102">
        <v>10</v>
      </c>
      <c r="D31" s="98"/>
      <c r="E31" s="98">
        <v>2</v>
      </c>
    </row>
    <row r="32" spans="1:5" ht="12.75">
      <c r="A32" s="98"/>
      <c r="B32" s="98" t="s">
        <v>403</v>
      </c>
      <c r="C32" s="102">
        <v>500</v>
      </c>
      <c r="D32" s="98"/>
      <c r="E32" s="98">
        <v>29</v>
      </c>
    </row>
    <row r="33" spans="1:5" ht="12.75">
      <c r="A33" s="98"/>
      <c r="B33" s="105" t="s">
        <v>404</v>
      </c>
      <c r="C33" s="102">
        <v>10</v>
      </c>
      <c r="D33" s="98"/>
      <c r="E33" s="98">
        <v>0</v>
      </c>
    </row>
    <row r="34" spans="1:5" ht="12.75">
      <c r="A34" s="98"/>
      <c r="B34" s="105" t="s">
        <v>37</v>
      </c>
      <c r="C34" s="102">
        <v>30</v>
      </c>
      <c r="D34" s="98"/>
      <c r="E34" s="104">
        <v>0</v>
      </c>
    </row>
    <row r="35" spans="1:5" ht="12.75">
      <c r="A35" s="98"/>
      <c r="B35" s="105" t="s">
        <v>405</v>
      </c>
      <c r="C35" s="102">
        <v>15</v>
      </c>
      <c r="D35" s="98"/>
      <c r="E35" s="104">
        <v>0</v>
      </c>
    </row>
    <row r="36" spans="1:5" ht="12.75">
      <c r="A36" s="98"/>
      <c r="B36" s="105" t="s">
        <v>406</v>
      </c>
      <c r="C36" s="102">
        <v>10</v>
      </c>
      <c r="D36" s="98"/>
      <c r="E36" s="104">
        <v>0</v>
      </c>
    </row>
    <row r="37" spans="1:5" ht="12.75">
      <c r="A37" s="98"/>
      <c r="B37" s="105" t="s">
        <v>407</v>
      </c>
      <c r="C37" s="102"/>
      <c r="D37" s="98"/>
      <c r="E37" s="104">
        <v>0</v>
      </c>
    </row>
    <row r="38" spans="1:5" ht="12.75">
      <c r="A38" s="98"/>
      <c r="B38" s="105" t="s">
        <v>408</v>
      </c>
      <c r="C38" s="102">
        <v>10</v>
      </c>
      <c r="D38" s="98"/>
      <c r="E38" s="104">
        <v>0</v>
      </c>
    </row>
    <row r="39" spans="1:5" ht="12.75">
      <c r="A39" s="98"/>
      <c r="B39" s="105" t="s">
        <v>409</v>
      </c>
      <c r="C39" s="102">
        <v>10</v>
      </c>
      <c r="D39" s="98"/>
      <c r="E39" s="98">
        <v>0</v>
      </c>
    </row>
    <row r="40" spans="1:5" ht="12.75">
      <c r="A40" s="38"/>
      <c r="B40" s="38"/>
      <c r="C40" s="106"/>
      <c r="D40" s="38"/>
      <c r="E40" s="39">
        <v>744</v>
      </c>
    </row>
    <row r="41" spans="1:5" ht="12.75">
      <c r="A41" s="38"/>
      <c r="B41" s="38"/>
      <c r="C41" s="106"/>
      <c r="D41" s="38"/>
      <c r="E41" s="38"/>
    </row>
    <row r="42" spans="1:5" ht="12.75">
      <c r="A42" s="38"/>
      <c r="B42" s="38"/>
      <c r="C42" s="106"/>
      <c r="D42" s="38"/>
      <c r="E42" s="38"/>
    </row>
    <row r="43" spans="1:5" ht="12.75">
      <c r="A43" s="38"/>
      <c r="B43" s="38"/>
      <c r="C43" s="106"/>
      <c r="D43" s="38"/>
      <c r="E43" s="38"/>
    </row>
    <row r="44" spans="1:5" ht="12.75">
      <c r="A44" s="107" t="s">
        <v>38</v>
      </c>
      <c r="B44" s="107"/>
      <c r="C44" s="102">
        <v>176000</v>
      </c>
      <c r="D44" s="38"/>
      <c r="E44" s="38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71" r:id="rId1"/>
  <rowBreaks count="1" manualBreakCount="1">
    <brk id="31" max="255" man="1"/>
  </rowBreaks>
  <colBreaks count="1" manualBreakCount="1">
    <brk id="4" max="30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A1:G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421875" style="0" customWidth="1"/>
    <col min="2" max="2" width="27.421875" style="0" customWidth="1"/>
    <col min="3" max="3" width="12.28125" style="0" customWidth="1"/>
    <col min="4" max="4" width="16.140625" style="0" customWidth="1"/>
    <col min="5" max="5" width="11.57421875" style="0" customWidth="1"/>
  </cols>
  <sheetData>
    <row r="1" spans="1:5" ht="15">
      <c r="A1" s="216" t="s">
        <v>301</v>
      </c>
      <c r="B1" s="217" t="s">
        <v>0</v>
      </c>
      <c r="C1" s="218" t="s">
        <v>57</v>
      </c>
      <c r="D1" s="219">
        <v>822106067</v>
      </c>
      <c r="E1" s="220"/>
    </row>
    <row r="2" spans="1:5" ht="12.75">
      <c r="A2" s="202"/>
      <c r="B2" s="202"/>
      <c r="C2" s="202"/>
      <c r="D2" s="202"/>
      <c r="E2" s="202"/>
    </row>
    <row r="3" spans="1:5" ht="12.75">
      <c r="A3" s="202"/>
      <c r="B3" s="202"/>
      <c r="C3" s="202"/>
      <c r="D3" s="202"/>
      <c r="E3" s="202"/>
    </row>
    <row r="4" spans="1:5" ht="12.75">
      <c r="A4" s="223" t="s">
        <v>63</v>
      </c>
      <c r="B4" s="220"/>
      <c r="C4" s="220"/>
      <c r="D4" s="220"/>
      <c r="E4" s="220"/>
    </row>
    <row r="6" spans="1:5" ht="51">
      <c r="A6" s="43"/>
      <c r="B6" s="41" t="s">
        <v>102</v>
      </c>
      <c r="C6" s="41" t="s">
        <v>100</v>
      </c>
      <c r="D6" s="41" t="s">
        <v>303</v>
      </c>
      <c r="E6" s="62" t="s">
        <v>447</v>
      </c>
    </row>
    <row r="7" spans="1:5" ht="12.75">
      <c r="A7" s="43" t="s">
        <v>101</v>
      </c>
      <c r="B7" s="43" t="s">
        <v>103</v>
      </c>
      <c r="C7" s="56">
        <v>80663</v>
      </c>
      <c r="D7" s="187"/>
      <c r="E7" s="71">
        <v>88</v>
      </c>
    </row>
    <row r="8" spans="1:5" ht="12.75">
      <c r="A8" s="43"/>
      <c r="B8" s="43"/>
      <c r="C8" s="56"/>
      <c r="D8" s="188"/>
      <c r="E8" s="56"/>
    </row>
    <row r="9" spans="1:7" ht="12.75">
      <c r="A9" s="43" t="s">
        <v>105</v>
      </c>
      <c r="B9" s="43" t="s">
        <v>107</v>
      </c>
      <c r="C9" s="56">
        <v>812</v>
      </c>
      <c r="D9" s="189"/>
      <c r="E9" s="56"/>
      <c r="F9" s="36"/>
      <c r="G9" s="36"/>
    </row>
    <row r="10" spans="1:7" ht="25.5">
      <c r="A10" s="43"/>
      <c r="B10" s="131" t="s">
        <v>121</v>
      </c>
      <c r="C10" s="56">
        <v>22000</v>
      </c>
      <c r="D10" s="43"/>
      <c r="E10" s="56"/>
      <c r="F10" s="36"/>
      <c r="G10" s="36"/>
    </row>
    <row r="11" spans="1:7" ht="25.5">
      <c r="A11" s="43"/>
      <c r="B11" s="131"/>
      <c r="C11" s="56"/>
      <c r="D11" s="198" t="s">
        <v>476</v>
      </c>
      <c r="E11" s="56"/>
      <c r="F11" s="132"/>
      <c r="G11" s="36"/>
    </row>
    <row r="12" spans="1:7" ht="12.75">
      <c r="A12" s="46" t="s">
        <v>317</v>
      </c>
      <c r="B12" s="43"/>
      <c r="C12" s="43"/>
      <c r="D12" s="43"/>
      <c r="E12" s="46">
        <v>260</v>
      </c>
      <c r="F12" s="36"/>
      <c r="G12" s="36"/>
    </row>
    <row r="13" spans="1:7" ht="12.75">
      <c r="A13" s="63" t="s">
        <v>31</v>
      </c>
      <c r="B13" s="43"/>
      <c r="C13" s="69">
        <v>0</v>
      </c>
      <c r="D13" s="43"/>
      <c r="E13" s="69">
        <v>32</v>
      </c>
      <c r="F13" s="36"/>
      <c r="G13" s="36"/>
    </row>
    <row r="15" spans="1:7" ht="12.75">
      <c r="A15" s="36" t="s">
        <v>122</v>
      </c>
      <c r="B15" s="36"/>
      <c r="C15" s="36"/>
      <c r="D15" s="36"/>
      <c r="E15" s="36"/>
      <c r="F15" s="36"/>
      <c r="G15" s="36"/>
    </row>
    <row r="16" spans="1:7" ht="12.75">
      <c r="A16" s="38" t="s">
        <v>299</v>
      </c>
      <c r="B16" s="36"/>
      <c r="C16" s="36"/>
      <c r="D16" s="36"/>
      <c r="E16" s="36"/>
      <c r="F16" s="36"/>
      <c r="G16" s="36"/>
    </row>
  </sheetData>
  <sheetProtection/>
  <mergeCells count="1">
    <mergeCell ref="D7:D9"/>
  </mergeCells>
  <printOptions/>
  <pageMargins left="0.75" right="0.75" top="1" bottom="1" header="0.5" footer="0.5"/>
  <pageSetup horizontalDpi="600" verticalDpi="600" orientation="landscape" paperSize="9" scale="75" r:id="rId1"/>
  <rowBreaks count="1" manualBreakCount="1">
    <brk id="1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F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6.00390625" style="0" customWidth="1"/>
    <col min="2" max="2" width="37.57421875" style="0" customWidth="1"/>
    <col min="4" max="4" width="11.28125" style="0" bestFit="1" customWidth="1"/>
    <col min="6" max="6" width="12.8515625" style="0" customWidth="1"/>
  </cols>
  <sheetData>
    <row r="1" spans="1:6" ht="15">
      <c r="A1" s="216" t="s">
        <v>301</v>
      </c>
      <c r="B1" s="217" t="s">
        <v>439</v>
      </c>
      <c r="C1" s="218" t="s">
        <v>57</v>
      </c>
      <c r="D1" s="219">
        <v>834025235</v>
      </c>
      <c r="E1" s="220"/>
      <c r="F1" s="220"/>
    </row>
    <row r="2" spans="1:6" ht="12.75">
      <c r="A2" s="202"/>
      <c r="B2" s="202"/>
      <c r="C2" s="202"/>
      <c r="D2" s="202"/>
      <c r="E2" s="202"/>
      <c r="F2" s="202"/>
    </row>
    <row r="3" spans="1:6" ht="12.75">
      <c r="A3" s="223" t="s">
        <v>64</v>
      </c>
      <c r="B3" s="220"/>
      <c r="C3" s="220"/>
      <c r="D3" s="220"/>
      <c r="E3" s="220"/>
      <c r="F3" s="220"/>
    </row>
    <row r="4" spans="1:6" ht="51">
      <c r="A4" s="43"/>
      <c r="B4" s="62" t="s">
        <v>102</v>
      </c>
      <c r="C4" s="41" t="s">
        <v>100</v>
      </c>
      <c r="D4" s="43"/>
      <c r="E4" s="41" t="s">
        <v>303</v>
      </c>
      <c r="F4" s="62" t="s">
        <v>364</v>
      </c>
    </row>
    <row r="5" spans="1:6" ht="12.75">
      <c r="A5" s="46" t="s">
        <v>290</v>
      </c>
      <c r="B5" s="44" t="s">
        <v>291</v>
      </c>
      <c r="C5" s="56">
        <f>11183-4750+5060+973+1195+206+586</f>
        <v>14453</v>
      </c>
      <c r="D5" s="43"/>
      <c r="E5" s="43"/>
      <c r="F5" s="71">
        <v>95</v>
      </c>
    </row>
    <row r="6" spans="1:6" ht="25.5">
      <c r="A6" s="46"/>
      <c r="B6" s="53" t="s">
        <v>292</v>
      </c>
      <c r="C6" s="56">
        <v>11300</v>
      </c>
      <c r="D6" s="43"/>
      <c r="E6" s="43" t="s">
        <v>365</v>
      </c>
      <c r="F6" s="56">
        <v>6</v>
      </c>
    </row>
    <row r="7" spans="1:6" ht="12.75">
      <c r="A7" s="46"/>
      <c r="B7" s="44"/>
      <c r="C7" s="56"/>
      <c r="D7" s="43"/>
      <c r="E7" s="43"/>
      <c r="F7" s="56"/>
    </row>
    <row r="8" spans="1:6" ht="12.75">
      <c r="A8" s="46" t="s">
        <v>124</v>
      </c>
      <c r="B8" s="44" t="s">
        <v>293</v>
      </c>
      <c r="C8" s="56">
        <f>7222-4750+3594</f>
        <v>6066</v>
      </c>
      <c r="D8" s="43"/>
      <c r="E8" s="43"/>
      <c r="F8" s="56">
        <v>572</v>
      </c>
    </row>
    <row r="9" spans="1:6" ht="12.75">
      <c r="A9" s="43"/>
      <c r="B9" s="44" t="s">
        <v>294</v>
      </c>
      <c r="C9" s="56">
        <v>1938</v>
      </c>
      <c r="D9" s="43" t="s">
        <v>244</v>
      </c>
      <c r="E9" s="43"/>
      <c r="F9" s="56">
        <v>64</v>
      </c>
    </row>
    <row r="10" spans="1:6" ht="12.75">
      <c r="A10" s="43"/>
      <c r="B10" s="44" t="s">
        <v>144</v>
      </c>
      <c r="C10" s="56">
        <v>1540</v>
      </c>
      <c r="D10" s="43" t="s">
        <v>245</v>
      </c>
      <c r="E10" s="43"/>
      <c r="F10" s="56">
        <v>95</v>
      </c>
    </row>
    <row r="11" spans="1:6" ht="12.75">
      <c r="A11" s="43"/>
      <c r="B11" s="44" t="s">
        <v>127</v>
      </c>
      <c r="C11" s="56">
        <v>232</v>
      </c>
      <c r="D11" s="43"/>
      <c r="E11" s="43"/>
      <c r="F11" s="56">
        <v>16</v>
      </c>
    </row>
    <row r="12" spans="1:6" ht="12.75">
      <c r="A12" s="43"/>
      <c r="B12" s="44" t="s">
        <v>366</v>
      </c>
      <c r="C12" s="56">
        <v>218</v>
      </c>
      <c r="D12" s="43"/>
      <c r="E12" s="43"/>
      <c r="F12" s="56">
        <v>7</v>
      </c>
    </row>
    <row r="13" spans="1:6" ht="12.75">
      <c r="A13" s="43"/>
      <c r="B13" s="53" t="s">
        <v>367</v>
      </c>
      <c r="C13" s="56">
        <v>7891</v>
      </c>
      <c r="D13" s="43"/>
      <c r="E13" s="43"/>
      <c r="F13" s="56">
        <v>26</v>
      </c>
    </row>
    <row r="14" spans="1:6" ht="12.75">
      <c r="A14" s="43"/>
      <c r="B14" s="44" t="s">
        <v>246</v>
      </c>
      <c r="C14" s="56">
        <v>494</v>
      </c>
      <c r="D14" s="43"/>
      <c r="E14" s="43"/>
      <c r="F14" s="56">
        <v>25</v>
      </c>
    </row>
    <row r="15" spans="1:6" ht="12.75">
      <c r="A15" s="43"/>
      <c r="B15" s="44" t="s">
        <v>247</v>
      </c>
      <c r="C15" s="56">
        <v>53</v>
      </c>
      <c r="D15" s="43"/>
      <c r="E15" s="43"/>
      <c r="F15" s="56">
        <v>3</v>
      </c>
    </row>
    <row r="16" spans="1:6" ht="12.75">
      <c r="A16" s="46"/>
      <c r="B16" s="86" t="s">
        <v>368</v>
      </c>
      <c r="C16" s="71">
        <f>C15+C14+C12+C11+C10+C9+C8</f>
        <v>10541</v>
      </c>
      <c r="D16" s="43"/>
      <c r="E16" s="43"/>
      <c r="F16" s="71">
        <v>808</v>
      </c>
    </row>
    <row r="18" spans="1:6" ht="25.5">
      <c r="A18" s="36"/>
      <c r="B18" s="44" t="s">
        <v>29</v>
      </c>
      <c r="C18" s="87">
        <v>134738</v>
      </c>
      <c r="D18" s="88" t="s">
        <v>369</v>
      </c>
      <c r="E18" s="89"/>
      <c r="F18" s="90"/>
    </row>
    <row r="19" spans="3:6" ht="39.75" customHeight="1">
      <c r="C19" s="69">
        <v>0</v>
      </c>
      <c r="D19" s="16" t="s">
        <v>370</v>
      </c>
      <c r="E19" s="14"/>
      <c r="F19" s="14"/>
    </row>
    <row r="21" ht="15">
      <c r="A21" t="s">
        <v>371</v>
      </c>
    </row>
    <row r="22" ht="15">
      <c r="A22" t="s">
        <v>477</v>
      </c>
    </row>
    <row r="23" ht="12.75" hidden="1"/>
    <row r="24" ht="12.75" hidden="1"/>
    <row r="25" ht="12.75" hidden="1"/>
    <row r="26" ht="12.75">
      <c r="A26" t="s">
        <v>372</v>
      </c>
    </row>
    <row r="27" ht="12.75">
      <c r="A27" s="12" t="s">
        <v>483</v>
      </c>
    </row>
  </sheetData>
  <sheetProtection/>
  <printOptions/>
  <pageMargins left="0.75" right="0.75" top="1" bottom="1" header="0.5" footer="0.5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E4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30.421875" style="0" customWidth="1"/>
    <col min="3" max="3" width="10.421875" style="0" customWidth="1"/>
    <col min="4" max="4" width="12.57421875" style="0" customWidth="1"/>
    <col min="5" max="5" width="13.57421875" style="0" customWidth="1"/>
  </cols>
  <sheetData>
    <row r="1" spans="1:5" ht="15">
      <c r="A1" s="216" t="s">
        <v>301</v>
      </c>
      <c r="B1" s="217" t="s">
        <v>459</v>
      </c>
      <c r="C1" s="218" t="s">
        <v>57</v>
      </c>
      <c r="D1" s="219">
        <v>833163906</v>
      </c>
      <c r="E1" s="220"/>
    </row>
    <row r="2" spans="1:5" ht="15">
      <c r="A2" s="202"/>
      <c r="B2" s="228"/>
      <c r="C2" s="202"/>
      <c r="D2" s="202"/>
      <c r="E2" s="202"/>
    </row>
    <row r="3" spans="1:5" ht="12.75">
      <c r="A3" s="223" t="s">
        <v>65</v>
      </c>
      <c r="B3" s="220"/>
      <c r="C3" s="220"/>
      <c r="D3" s="220"/>
      <c r="E3" s="229">
        <v>41820</v>
      </c>
    </row>
    <row r="4" spans="1:5" ht="38.25">
      <c r="A4" s="43"/>
      <c r="B4" s="41" t="s">
        <v>102</v>
      </c>
      <c r="C4" s="41" t="s">
        <v>100</v>
      </c>
      <c r="D4" s="175" t="s">
        <v>303</v>
      </c>
      <c r="E4" s="62" t="s">
        <v>361</v>
      </c>
    </row>
    <row r="5" spans="1:5" ht="25.5">
      <c r="A5" s="43" t="s">
        <v>101</v>
      </c>
      <c r="B5" s="176" t="s">
        <v>460</v>
      </c>
      <c r="C5" s="56">
        <v>3120131</v>
      </c>
      <c r="D5" s="183" t="s">
        <v>99</v>
      </c>
      <c r="E5" s="177">
        <v>3120.13</v>
      </c>
    </row>
    <row r="6" spans="1:5" ht="25.5">
      <c r="A6" s="43"/>
      <c r="B6" s="176" t="s">
        <v>461</v>
      </c>
      <c r="C6" s="56">
        <v>1934</v>
      </c>
      <c r="D6" s="184"/>
      <c r="E6" s="178">
        <v>38.36</v>
      </c>
    </row>
    <row r="7" spans="1:5" ht="12.75">
      <c r="A7" s="43"/>
      <c r="B7" s="54" t="s">
        <v>462</v>
      </c>
      <c r="C7" s="56">
        <v>2602</v>
      </c>
      <c r="D7" s="184"/>
      <c r="E7" s="178">
        <v>125</v>
      </c>
    </row>
    <row r="8" spans="1:5" ht="12.75">
      <c r="A8" s="43"/>
      <c r="B8" s="54" t="s">
        <v>462</v>
      </c>
      <c r="C8" s="56">
        <v>5137</v>
      </c>
      <c r="D8" s="184"/>
      <c r="E8" s="178">
        <v>251.77</v>
      </c>
    </row>
    <row r="9" spans="1:5" ht="12.75">
      <c r="A9" s="43"/>
      <c r="B9" s="43"/>
      <c r="C9" s="56"/>
      <c r="D9" s="184"/>
      <c r="E9" s="178"/>
    </row>
    <row r="10" spans="1:5" ht="12.75">
      <c r="A10" s="43"/>
      <c r="B10" s="54" t="s">
        <v>463</v>
      </c>
      <c r="C10" s="56">
        <v>841168</v>
      </c>
      <c r="D10" s="184"/>
      <c r="E10" s="178">
        <v>486.5</v>
      </c>
    </row>
    <row r="11" spans="1:5" ht="12.75">
      <c r="A11" s="43"/>
      <c r="B11" s="54" t="s">
        <v>464</v>
      </c>
      <c r="C11" s="56">
        <v>542065</v>
      </c>
      <c r="D11" s="184"/>
      <c r="E11" s="178">
        <v>313.5</v>
      </c>
    </row>
    <row r="12" spans="1:5" ht="12.75">
      <c r="A12" s="43"/>
      <c r="B12" s="43" t="s">
        <v>275</v>
      </c>
      <c r="C12" s="56">
        <v>1323</v>
      </c>
      <c r="D12" s="184"/>
      <c r="E12" s="178">
        <v>66.15</v>
      </c>
    </row>
    <row r="13" spans="1:5" ht="12.75">
      <c r="A13" s="43"/>
      <c r="B13" s="54" t="s">
        <v>465</v>
      </c>
      <c r="C13" s="56">
        <v>2407</v>
      </c>
      <c r="D13" s="184"/>
      <c r="E13" s="178">
        <v>48.12</v>
      </c>
    </row>
    <row r="14" spans="1:5" ht="12.75">
      <c r="A14" s="46" t="s">
        <v>327</v>
      </c>
      <c r="B14" s="43"/>
      <c r="C14" s="71">
        <f>SUM(C5:C13)</f>
        <v>4516767</v>
      </c>
      <c r="D14" s="184"/>
      <c r="E14" s="179">
        <f>SUM(E5:E13)</f>
        <v>4449.53</v>
      </c>
    </row>
    <row r="15" spans="1:5" ht="12.75">
      <c r="A15" s="43" t="s">
        <v>105</v>
      </c>
      <c r="B15" s="43"/>
      <c r="C15" s="56"/>
      <c r="D15" s="184"/>
      <c r="E15" s="178"/>
    </row>
    <row r="16" spans="1:5" ht="12.75">
      <c r="A16" s="43"/>
      <c r="B16" s="43" t="s">
        <v>46</v>
      </c>
      <c r="C16" s="56">
        <v>671.6</v>
      </c>
      <c r="D16" s="184"/>
      <c r="E16" s="178">
        <v>0</v>
      </c>
    </row>
    <row r="17" spans="1:5" ht="12.75">
      <c r="A17" s="43"/>
      <c r="B17" s="43" t="s">
        <v>47</v>
      </c>
      <c r="C17" s="56">
        <v>415</v>
      </c>
      <c r="D17" s="184"/>
      <c r="E17" s="178">
        <v>204.99</v>
      </c>
    </row>
    <row r="18" spans="1:5" ht="12.75">
      <c r="A18" s="43"/>
      <c r="B18" s="43" t="s">
        <v>276</v>
      </c>
      <c r="C18" s="56">
        <v>386.76</v>
      </c>
      <c r="D18" s="184"/>
      <c r="E18" s="178">
        <v>0</v>
      </c>
    </row>
    <row r="19" spans="1:5" ht="12.75">
      <c r="A19" s="43"/>
      <c r="B19" s="43" t="s">
        <v>48</v>
      </c>
      <c r="C19" s="56">
        <v>187.4</v>
      </c>
      <c r="D19" s="184"/>
      <c r="E19" s="178">
        <v>0</v>
      </c>
    </row>
    <row r="20" spans="1:5" ht="12.75">
      <c r="A20" s="43"/>
      <c r="B20" s="54" t="s">
        <v>466</v>
      </c>
      <c r="C20" s="56">
        <v>13</v>
      </c>
      <c r="D20" s="184"/>
      <c r="E20" s="178">
        <v>0</v>
      </c>
    </row>
    <row r="21" spans="1:5" ht="12.75">
      <c r="A21" s="43"/>
      <c r="B21" s="54" t="s">
        <v>127</v>
      </c>
      <c r="C21" s="56">
        <v>9</v>
      </c>
      <c r="D21" s="184"/>
      <c r="E21" s="178">
        <v>0</v>
      </c>
    </row>
    <row r="22" spans="1:5" ht="7.5" customHeight="1">
      <c r="A22" s="43"/>
      <c r="B22" s="54"/>
      <c r="C22" s="56"/>
      <c r="D22" s="184"/>
      <c r="E22" s="178"/>
    </row>
    <row r="23" spans="1:5" ht="12.75">
      <c r="A23" s="43"/>
      <c r="B23" s="54" t="s">
        <v>467</v>
      </c>
      <c r="C23" s="56">
        <v>386.76</v>
      </c>
      <c r="D23" s="184"/>
      <c r="E23" s="178">
        <v>0</v>
      </c>
    </row>
    <row r="24" spans="1:5" ht="7.5" customHeight="1">
      <c r="A24" s="43"/>
      <c r="B24" s="54"/>
      <c r="C24" s="56"/>
      <c r="D24" s="184"/>
      <c r="E24" s="2"/>
    </row>
    <row r="25" spans="1:5" ht="12.75">
      <c r="A25" s="43"/>
      <c r="B25" s="54" t="s">
        <v>468</v>
      </c>
      <c r="C25" s="56">
        <v>241.64</v>
      </c>
      <c r="D25" s="184"/>
      <c r="E25" s="178">
        <v>0</v>
      </c>
    </row>
    <row r="26" spans="1:5" ht="6.75" customHeight="1">
      <c r="A26" s="43"/>
      <c r="B26" s="43"/>
      <c r="C26" s="56"/>
      <c r="D26" s="184"/>
      <c r="E26" s="2"/>
    </row>
    <row r="27" spans="1:5" ht="12.75">
      <c r="A27" s="43"/>
      <c r="B27" s="43" t="s">
        <v>148</v>
      </c>
      <c r="C27" s="56">
        <v>171.82</v>
      </c>
      <c r="D27" s="184"/>
      <c r="E27" s="178">
        <v>1727.65</v>
      </c>
    </row>
    <row r="28" spans="1:5" ht="12.75">
      <c r="A28" s="43"/>
      <c r="B28" s="43" t="s">
        <v>127</v>
      </c>
      <c r="C28" s="56">
        <v>9</v>
      </c>
      <c r="D28" s="184"/>
      <c r="E28" s="178">
        <v>89.44</v>
      </c>
    </row>
    <row r="29" spans="1:5" ht="4.5" customHeight="1">
      <c r="A29" s="43"/>
      <c r="B29" s="43"/>
      <c r="C29" s="56"/>
      <c r="D29" s="184"/>
      <c r="E29" s="178"/>
    </row>
    <row r="30" spans="1:5" ht="12.75">
      <c r="A30" s="43"/>
      <c r="B30" s="54" t="s">
        <v>469</v>
      </c>
      <c r="C30" s="56">
        <v>72.7</v>
      </c>
      <c r="D30" s="184"/>
      <c r="E30" s="178">
        <v>44.2</v>
      </c>
    </row>
    <row r="31" spans="1:5" ht="6.75" customHeight="1">
      <c r="A31" s="43"/>
      <c r="B31" s="43"/>
      <c r="C31" s="56"/>
      <c r="D31" s="184"/>
      <c r="E31" s="178"/>
    </row>
    <row r="32" spans="1:5" ht="12.75">
      <c r="A32" s="54"/>
      <c r="B32" s="43" t="s">
        <v>49</v>
      </c>
      <c r="C32" s="56">
        <v>286</v>
      </c>
      <c r="D32" s="184"/>
      <c r="E32" s="180">
        <v>126.96</v>
      </c>
    </row>
    <row r="33" spans="1:5" ht="12.75">
      <c r="A33" s="54" t="s">
        <v>470</v>
      </c>
      <c r="B33" s="43" t="s">
        <v>50</v>
      </c>
      <c r="C33" s="56">
        <v>65</v>
      </c>
      <c r="D33" s="184"/>
      <c r="E33" s="178">
        <v>23.16</v>
      </c>
    </row>
    <row r="34" spans="1:5" ht="12.75">
      <c r="A34" s="43"/>
      <c r="B34" s="54" t="s">
        <v>471</v>
      </c>
      <c r="C34" s="56">
        <v>36</v>
      </c>
      <c r="D34" s="184"/>
      <c r="E34" s="178">
        <v>24.19</v>
      </c>
    </row>
    <row r="35" spans="1:5" ht="12.75">
      <c r="A35" s="54" t="s">
        <v>470</v>
      </c>
      <c r="B35" s="43" t="s">
        <v>52</v>
      </c>
      <c r="C35" s="56">
        <v>435</v>
      </c>
      <c r="D35" s="184"/>
      <c r="E35" s="178">
        <v>104.37</v>
      </c>
    </row>
    <row r="36" spans="1:5" ht="12.75">
      <c r="A36" s="43"/>
      <c r="B36" s="43"/>
      <c r="C36" s="56"/>
      <c r="D36" s="184"/>
      <c r="E36" s="178"/>
    </row>
    <row r="37" spans="1:5" ht="12.75">
      <c r="A37" s="54" t="s">
        <v>470</v>
      </c>
      <c r="B37" s="54" t="s">
        <v>472</v>
      </c>
      <c r="C37" s="56">
        <v>256</v>
      </c>
      <c r="D37" s="184"/>
      <c r="E37" s="178">
        <v>0</v>
      </c>
    </row>
    <row r="38" spans="1:5" ht="12.75">
      <c r="A38" s="54" t="s">
        <v>470</v>
      </c>
      <c r="B38" s="54" t="s">
        <v>472</v>
      </c>
      <c r="C38" s="56">
        <v>130</v>
      </c>
      <c r="D38" s="184"/>
      <c r="E38" s="178">
        <v>0</v>
      </c>
    </row>
    <row r="39" spans="1:5" ht="12.75">
      <c r="A39" s="54" t="s">
        <v>470</v>
      </c>
      <c r="B39" s="54" t="s">
        <v>473</v>
      </c>
      <c r="C39" s="56">
        <v>66</v>
      </c>
      <c r="D39" s="184"/>
      <c r="E39" s="178">
        <v>0</v>
      </c>
    </row>
    <row r="40" spans="1:5" ht="12.75">
      <c r="A40" s="43"/>
      <c r="B40" s="43"/>
      <c r="C40" s="56"/>
      <c r="D40" s="184"/>
      <c r="E40" s="2"/>
    </row>
    <row r="41" spans="1:5" ht="12.75">
      <c r="A41" s="54"/>
      <c r="B41" s="43" t="s">
        <v>53</v>
      </c>
      <c r="C41" s="56">
        <v>66.8</v>
      </c>
      <c r="D41" s="184"/>
      <c r="E41" s="178">
        <v>57.39</v>
      </c>
    </row>
    <row r="42" spans="1:5" ht="12.75">
      <c r="A42" s="43"/>
      <c r="B42" s="54" t="s">
        <v>474</v>
      </c>
      <c r="C42" s="56">
        <v>96.5</v>
      </c>
      <c r="D42" s="184"/>
      <c r="E42" s="178">
        <v>0</v>
      </c>
    </row>
    <row r="43" spans="1:5" ht="12.75">
      <c r="A43" s="43"/>
      <c r="B43" s="43" t="s">
        <v>49</v>
      </c>
      <c r="C43" s="56">
        <v>175</v>
      </c>
      <c r="D43" s="185"/>
      <c r="E43" s="178">
        <v>0</v>
      </c>
    </row>
    <row r="44" spans="1:5" ht="12.75">
      <c r="A44" s="46" t="s">
        <v>316</v>
      </c>
      <c r="B44" s="43"/>
      <c r="C44" s="71">
        <f>SUM(C16:C43)</f>
        <v>4176.98</v>
      </c>
      <c r="E44" s="179">
        <f>SUM(E16:E43)</f>
        <v>2402.35</v>
      </c>
    </row>
    <row r="355" spans="1:3" ht="12.75">
      <c r="A355" s="181"/>
      <c r="B355" s="182"/>
      <c r="C355" s="181"/>
    </row>
    <row r="356" spans="1:3" ht="12.75">
      <c r="A356" s="181"/>
      <c r="B356" s="182"/>
      <c r="C356" s="181"/>
    </row>
    <row r="357" spans="1:3" ht="12.75">
      <c r="A357" s="181"/>
      <c r="B357" s="182"/>
      <c r="C357" s="181"/>
    </row>
    <row r="358" spans="1:3" ht="12.75">
      <c r="A358" s="181"/>
      <c r="B358" s="182"/>
      <c r="C358" s="181"/>
    </row>
    <row r="359" spans="1:3" ht="12.75">
      <c r="A359" s="181"/>
      <c r="B359" s="182"/>
      <c r="C359" s="181"/>
    </row>
    <row r="360" spans="1:3" ht="12.75">
      <c r="A360" s="181"/>
      <c r="B360" s="182"/>
      <c r="C360" s="181"/>
    </row>
    <row r="361" spans="1:3" ht="12.75">
      <c r="A361" s="181"/>
      <c r="B361" s="182"/>
      <c r="C361" s="181"/>
    </row>
    <row r="362" spans="1:3" ht="12.75">
      <c r="A362" s="181"/>
      <c r="B362" s="182"/>
      <c r="C362" s="181"/>
    </row>
    <row r="363" spans="1:3" ht="12.75">
      <c r="A363" s="181"/>
      <c r="B363" s="182"/>
      <c r="C363" s="181"/>
    </row>
    <row r="364" spans="1:3" ht="12.75">
      <c r="A364" s="181"/>
      <c r="B364" s="182"/>
      <c r="C364" s="181"/>
    </row>
    <row r="365" spans="1:3" ht="12.75">
      <c r="A365" s="181"/>
      <c r="B365" s="182"/>
      <c r="C365" s="181"/>
    </row>
    <row r="366" spans="1:3" ht="12.75">
      <c r="A366" s="181"/>
      <c r="B366" s="182"/>
      <c r="C366" s="181"/>
    </row>
    <row r="367" spans="1:3" ht="12.75">
      <c r="A367" s="181"/>
      <c r="B367" s="182"/>
      <c r="C367" s="181"/>
    </row>
    <row r="368" spans="1:3" ht="12.75">
      <c r="A368" s="181"/>
      <c r="B368" s="182"/>
      <c r="C368" s="181"/>
    </row>
    <row r="369" spans="1:3" ht="12.75">
      <c r="A369" s="181"/>
      <c r="B369" s="182"/>
      <c r="C369" s="181"/>
    </row>
    <row r="370" spans="1:3" ht="12.75">
      <c r="A370" s="181"/>
      <c r="B370" s="182"/>
      <c r="C370" s="181"/>
    </row>
    <row r="371" spans="1:3" ht="12.75">
      <c r="A371" s="181"/>
      <c r="B371" s="182"/>
      <c r="C371" s="181"/>
    </row>
    <row r="372" spans="1:3" ht="12.75">
      <c r="A372" s="181"/>
      <c r="B372" s="182"/>
      <c r="C372" s="181"/>
    </row>
    <row r="373" spans="1:3" ht="12.75">
      <c r="A373" s="181"/>
      <c r="B373" s="182"/>
      <c r="C373" s="181"/>
    </row>
    <row r="374" spans="1:3" ht="12.75">
      <c r="A374" s="181"/>
      <c r="B374" s="182"/>
      <c r="C374" s="181"/>
    </row>
    <row r="375" spans="1:3" ht="12.75">
      <c r="A375" s="181"/>
      <c r="B375" s="182"/>
      <c r="C375" s="181"/>
    </row>
    <row r="376" spans="1:3" ht="12.75">
      <c r="A376" s="181"/>
      <c r="B376" s="182"/>
      <c r="C376" s="181"/>
    </row>
    <row r="377" spans="1:3" ht="12.75">
      <c r="A377" s="181"/>
      <c r="B377" s="182"/>
      <c r="C377" s="181"/>
    </row>
    <row r="378" spans="1:3" ht="12.75">
      <c r="A378" s="181"/>
      <c r="B378" s="182"/>
      <c r="C378" s="181"/>
    </row>
    <row r="379" spans="1:3" ht="12.75">
      <c r="A379" s="181"/>
      <c r="B379" s="182"/>
      <c r="C379" s="181"/>
    </row>
    <row r="380" spans="1:3" ht="12.75">
      <c r="A380" s="181"/>
      <c r="B380" s="182"/>
      <c r="C380" s="181"/>
    </row>
    <row r="381" spans="1:3" ht="12.75">
      <c r="A381" s="181"/>
      <c r="B381" s="182"/>
      <c r="C381" s="181"/>
    </row>
    <row r="382" spans="1:3" ht="12.75">
      <c r="A382" s="181"/>
      <c r="B382" s="182"/>
      <c r="C382" s="181"/>
    </row>
    <row r="383" spans="1:3" ht="12.75">
      <c r="A383" s="181"/>
      <c r="B383" s="182"/>
      <c r="C383" s="181"/>
    </row>
    <row r="384" spans="1:3" ht="12.75">
      <c r="A384" s="181"/>
      <c r="B384" s="182"/>
      <c r="C384" s="181"/>
    </row>
    <row r="385" spans="1:3" ht="12.75">
      <c r="A385" s="181"/>
      <c r="B385" s="182"/>
      <c r="C385" s="181"/>
    </row>
    <row r="386" spans="1:3" ht="12.75">
      <c r="A386" s="181"/>
      <c r="B386" s="182"/>
      <c r="C386" s="181"/>
    </row>
    <row r="387" spans="1:3" ht="12.75">
      <c r="A387" s="181"/>
      <c r="B387" s="182"/>
      <c r="C387" s="181"/>
    </row>
    <row r="388" spans="1:3" ht="12.75">
      <c r="A388" s="181"/>
      <c r="B388" s="182"/>
      <c r="C388" s="181"/>
    </row>
    <row r="389" spans="1:3" ht="12.75">
      <c r="A389" s="181"/>
      <c r="B389" s="182"/>
      <c r="C389" s="181"/>
    </row>
    <row r="390" spans="1:3" ht="12.75">
      <c r="A390" s="181"/>
      <c r="B390" s="182"/>
      <c r="C390" s="181"/>
    </row>
    <row r="391" spans="1:3" ht="12.75">
      <c r="A391" s="181"/>
      <c r="B391" s="182"/>
      <c r="C391" s="181"/>
    </row>
    <row r="392" spans="1:3" ht="12.75">
      <c r="A392" s="181"/>
      <c r="B392" s="182"/>
      <c r="C392" s="181"/>
    </row>
    <row r="393" spans="1:3" ht="12.75">
      <c r="A393" s="181"/>
      <c r="B393" s="182"/>
      <c r="C393" s="181"/>
    </row>
    <row r="394" spans="1:3" ht="12.75">
      <c r="A394" s="181"/>
      <c r="B394" s="182"/>
      <c r="C394" s="181"/>
    </row>
    <row r="395" spans="1:3" ht="12.75">
      <c r="A395" s="181"/>
      <c r="B395" s="182"/>
      <c r="C395" s="181"/>
    </row>
    <row r="396" spans="1:3" ht="12.75">
      <c r="A396" s="181"/>
      <c r="B396" s="182"/>
      <c r="C396" s="181"/>
    </row>
    <row r="397" spans="1:3" ht="12.75">
      <c r="A397" s="181"/>
      <c r="B397" s="182"/>
      <c r="C397" s="181"/>
    </row>
    <row r="398" spans="1:3" ht="12.75">
      <c r="A398" s="181"/>
      <c r="B398" s="182"/>
      <c r="C398" s="181"/>
    </row>
    <row r="399" spans="1:3" ht="12.75">
      <c r="A399" s="181"/>
      <c r="B399" s="182"/>
      <c r="C399" s="181"/>
    </row>
    <row r="400" spans="1:3" ht="12.75">
      <c r="A400" s="181"/>
      <c r="B400" s="182"/>
      <c r="C400" s="181"/>
    </row>
    <row r="401" spans="1:3" ht="12.75">
      <c r="A401" s="181"/>
      <c r="B401" s="182"/>
      <c r="C401" s="181"/>
    </row>
    <row r="402" spans="1:3" ht="12.75">
      <c r="A402" s="181"/>
      <c r="B402" s="182"/>
      <c r="C402" s="181"/>
    </row>
    <row r="403" spans="1:3" ht="12.75">
      <c r="A403" s="181"/>
      <c r="B403" s="182"/>
      <c r="C403" s="181"/>
    </row>
    <row r="404" spans="1:3" ht="12.75">
      <c r="A404" s="181"/>
      <c r="B404" s="182"/>
      <c r="C404" s="181"/>
    </row>
    <row r="405" spans="1:3" ht="12.75">
      <c r="A405" s="181"/>
      <c r="B405" s="182"/>
      <c r="C405" s="181"/>
    </row>
    <row r="406" spans="1:3" ht="12.75">
      <c r="A406" s="181"/>
      <c r="B406" s="182"/>
      <c r="C406" s="181"/>
    </row>
    <row r="407" spans="1:3" ht="12.75">
      <c r="A407" s="181"/>
      <c r="B407" s="182"/>
      <c r="C407" s="181"/>
    </row>
    <row r="408" spans="1:3" ht="12.75">
      <c r="A408" s="181"/>
      <c r="B408" s="182"/>
      <c r="C408" s="181"/>
    </row>
    <row r="409" spans="1:3" ht="12.75">
      <c r="A409" s="181"/>
      <c r="B409" s="182"/>
      <c r="C409" s="181"/>
    </row>
    <row r="410" spans="1:3" ht="12.75">
      <c r="A410" s="181"/>
      <c r="B410" s="182"/>
      <c r="C410" s="181"/>
    </row>
    <row r="411" spans="1:3" ht="12.75">
      <c r="A411" s="181"/>
      <c r="B411" s="182"/>
      <c r="C411" s="181"/>
    </row>
    <row r="412" spans="1:3" ht="12.75">
      <c r="A412" s="181"/>
      <c r="B412" s="182"/>
      <c r="C412" s="181"/>
    </row>
    <row r="413" spans="1:3" ht="12.75">
      <c r="A413" s="181"/>
      <c r="B413" s="182"/>
      <c r="C413" s="181"/>
    </row>
    <row r="414" spans="1:3" ht="12.75">
      <c r="A414" s="181"/>
      <c r="B414" s="182"/>
      <c r="C414" s="181"/>
    </row>
    <row r="415" spans="1:3" ht="12.75">
      <c r="A415" s="181"/>
      <c r="B415" s="182"/>
      <c r="C415" s="181"/>
    </row>
    <row r="416" spans="1:3" ht="12.75">
      <c r="A416" s="181"/>
      <c r="B416" s="182"/>
      <c r="C416" s="181"/>
    </row>
    <row r="417" spans="1:3" ht="12.75">
      <c r="A417" s="181"/>
      <c r="B417" s="182"/>
      <c r="C417" s="181"/>
    </row>
    <row r="418" spans="1:3" ht="12.75">
      <c r="A418" s="181"/>
      <c r="B418" s="182"/>
      <c r="C418" s="181"/>
    </row>
    <row r="419" spans="1:3" ht="12.75">
      <c r="A419" s="181"/>
      <c r="B419" s="182"/>
      <c r="C419" s="181"/>
    </row>
    <row r="420" spans="1:3" ht="12.75">
      <c r="A420" s="181"/>
      <c r="B420" s="182"/>
      <c r="C420" s="181"/>
    </row>
    <row r="421" spans="1:3" ht="12.75">
      <c r="A421" s="181"/>
      <c r="B421" s="182"/>
      <c r="C421" s="181"/>
    </row>
    <row r="422" spans="1:3" ht="12.75">
      <c r="A422" s="181"/>
      <c r="B422" s="182"/>
      <c r="C422" s="181"/>
    </row>
    <row r="423" spans="1:3" ht="12.75">
      <c r="A423" s="181"/>
      <c r="B423" s="182"/>
      <c r="C423" s="181"/>
    </row>
    <row r="424" spans="1:3" ht="12.75">
      <c r="A424" s="181"/>
      <c r="B424" s="182"/>
      <c r="C424" s="181"/>
    </row>
    <row r="425" spans="1:3" ht="12.75">
      <c r="A425" s="181"/>
      <c r="B425" s="182"/>
      <c r="C425" s="181"/>
    </row>
    <row r="426" spans="1:3" ht="12.75">
      <c r="A426" s="181"/>
      <c r="B426" s="182"/>
      <c r="C426" s="181"/>
    </row>
  </sheetData>
  <sheetProtection/>
  <mergeCells count="1">
    <mergeCell ref="D5:D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rowBreaks count="1" manualBreakCount="1">
    <brk id="3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8"/>
  </sheetPr>
  <dimension ref="A1:H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48.00390625" style="0" customWidth="1"/>
    <col min="4" max="4" width="30.8515625" style="0" customWidth="1"/>
    <col min="5" max="5" width="9.140625" style="0" customWidth="1"/>
  </cols>
  <sheetData>
    <row r="1" spans="1:5" ht="15">
      <c r="A1" s="216" t="s">
        <v>301</v>
      </c>
      <c r="B1" s="217" t="s">
        <v>440</v>
      </c>
      <c r="C1" s="218" t="s">
        <v>57</v>
      </c>
      <c r="D1" s="219">
        <v>128007012</v>
      </c>
      <c r="E1" s="220"/>
    </row>
    <row r="2" spans="1:5" ht="12.75">
      <c r="A2" s="202"/>
      <c r="B2" s="202"/>
      <c r="C2" s="202"/>
      <c r="D2" s="202"/>
      <c r="E2" s="202"/>
    </row>
    <row r="3" spans="1:5" ht="12.75">
      <c r="A3" s="223" t="s">
        <v>66</v>
      </c>
      <c r="B3" s="220"/>
      <c r="C3" s="220"/>
      <c r="D3" s="220"/>
      <c r="E3" s="220"/>
    </row>
    <row r="4" spans="1:5" ht="76.5">
      <c r="A4" s="43"/>
      <c r="B4" s="62" t="s">
        <v>102</v>
      </c>
      <c r="C4" s="41" t="s">
        <v>100</v>
      </c>
      <c r="D4" s="205" t="s">
        <v>303</v>
      </c>
      <c r="E4" s="62" t="s">
        <v>362</v>
      </c>
    </row>
    <row r="5" spans="1:5" ht="12.75">
      <c r="A5" s="43" t="s">
        <v>101</v>
      </c>
      <c r="B5" s="44" t="s">
        <v>242</v>
      </c>
      <c r="C5" s="56">
        <v>37000</v>
      </c>
      <c r="D5" s="48"/>
      <c r="E5" s="74">
        <v>140</v>
      </c>
    </row>
    <row r="6" spans="1:5" ht="12.75">
      <c r="A6" s="43"/>
      <c r="B6" s="44"/>
      <c r="C6" s="56"/>
      <c r="D6" s="190" t="s">
        <v>360</v>
      </c>
      <c r="E6" s="44"/>
    </row>
    <row r="7" spans="1:5" ht="23.25" customHeight="1">
      <c r="A7" s="43" t="s">
        <v>218</v>
      </c>
      <c r="B7" s="44" t="s">
        <v>219</v>
      </c>
      <c r="C7" s="56">
        <v>1282</v>
      </c>
      <c r="D7" s="191"/>
      <c r="E7" s="44"/>
    </row>
    <row r="8" spans="1:5" ht="21" customHeight="1">
      <c r="A8" s="43"/>
      <c r="B8" s="44" t="s">
        <v>220</v>
      </c>
      <c r="C8" s="56">
        <v>4540</v>
      </c>
      <c r="D8" s="191"/>
      <c r="E8" s="44"/>
    </row>
    <row r="9" spans="1:5" ht="24" customHeight="1">
      <c r="A9" s="43"/>
      <c r="B9" s="44" t="s">
        <v>221</v>
      </c>
      <c r="C9" s="56">
        <v>10026</v>
      </c>
      <c r="D9" s="191"/>
      <c r="E9" s="44"/>
    </row>
    <row r="10" spans="1:5" ht="25.5" customHeight="1">
      <c r="A10" s="43"/>
      <c r="B10" s="44" t="s">
        <v>222</v>
      </c>
      <c r="C10" s="56">
        <v>1375</v>
      </c>
      <c r="D10" s="191"/>
      <c r="E10" s="44"/>
    </row>
    <row r="11" spans="1:5" ht="18.75" customHeight="1">
      <c r="A11" s="43"/>
      <c r="B11" s="44" t="s">
        <v>223</v>
      </c>
      <c r="C11" s="56">
        <v>204</v>
      </c>
      <c r="D11" s="191"/>
      <c r="E11" s="44"/>
    </row>
    <row r="12" spans="1:5" ht="12.75">
      <c r="A12" s="43"/>
      <c r="B12" s="44" t="s">
        <v>224</v>
      </c>
      <c r="C12" s="56">
        <v>146</v>
      </c>
      <c r="D12" s="191"/>
      <c r="E12" s="44"/>
    </row>
    <row r="13" spans="1:5" ht="12.75">
      <c r="A13" s="43"/>
      <c r="B13" s="44" t="s">
        <v>225</v>
      </c>
      <c r="C13" s="56">
        <v>192</v>
      </c>
      <c r="D13" s="191"/>
      <c r="E13" s="44"/>
    </row>
    <row r="14" spans="1:5" ht="20.25" customHeight="1">
      <c r="A14" s="43"/>
      <c r="B14" s="44" t="s">
        <v>226</v>
      </c>
      <c r="C14" s="56">
        <v>113</v>
      </c>
      <c r="D14" s="191"/>
      <c r="E14" s="44"/>
    </row>
    <row r="15" spans="1:5" ht="21.75" customHeight="1">
      <c r="A15" s="43"/>
      <c r="B15" s="44" t="s">
        <v>227</v>
      </c>
      <c r="C15" s="56">
        <v>433</v>
      </c>
      <c r="D15" s="191"/>
      <c r="E15" s="44"/>
    </row>
    <row r="16" spans="1:5" ht="12.75">
      <c r="A16" s="43"/>
      <c r="B16" s="44" t="s">
        <v>228</v>
      </c>
      <c r="C16" s="56">
        <v>420</v>
      </c>
      <c r="D16" s="191"/>
      <c r="E16" s="44"/>
    </row>
    <row r="17" spans="1:5" ht="12.75">
      <c r="A17" s="43"/>
      <c r="B17" s="44" t="s">
        <v>229</v>
      </c>
      <c r="C17" s="56">
        <v>318</v>
      </c>
      <c r="D17" s="191"/>
      <c r="E17" s="44"/>
    </row>
    <row r="18" spans="1:5" ht="19.5" customHeight="1">
      <c r="A18" s="43"/>
      <c r="B18" s="44" t="s">
        <v>230</v>
      </c>
      <c r="C18" s="56">
        <v>310</v>
      </c>
      <c r="D18" s="191"/>
      <c r="E18" s="44"/>
    </row>
    <row r="19" spans="1:5" ht="21" customHeight="1">
      <c r="A19" s="43"/>
      <c r="B19" s="44"/>
      <c r="C19" s="56"/>
      <c r="D19" s="191"/>
      <c r="E19" s="44"/>
    </row>
    <row r="20" spans="1:5" ht="20.25" customHeight="1">
      <c r="A20" s="43"/>
      <c r="B20" s="44" t="s">
        <v>231</v>
      </c>
      <c r="C20" s="56">
        <v>168</v>
      </c>
      <c r="D20" s="191"/>
      <c r="E20" s="44"/>
    </row>
    <row r="21" spans="1:5" ht="12.75">
      <c r="A21" s="43"/>
      <c r="B21" s="44" t="s">
        <v>232</v>
      </c>
      <c r="C21" s="56">
        <v>576</v>
      </c>
      <c r="D21" s="191"/>
      <c r="E21" s="44"/>
    </row>
    <row r="22" spans="1:5" ht="12.75">
      <c r="A22" s="43"/>
      <c r="B22" s="44" t="s">
        <v>233</v>
      </c>
      <c r="C22" s="56">
        <v>504</v>
      </c>
      <c r="D22" s="191"/>
      <c r="E22" s="44"/>
    </row>
    <row r="23" spans="1:5" ht="12.75">
      <c r="A23" s="43"/>
      <c r="B23" s="44" t="s">
        <v>234</v>
      </c>
      <c r="C23" s="56">
        <v>504</v>
      </c>
      <c r="D23" s="191"/>
      <c r="E23" s="44"/>
    </row>
    <row r="24" spans="1:5" ht="12.75">
      <c r="A24" s="43"/>
      <c r="B24" s="44" t="s">
        <v>235</v>
      </c>
      <c r="C24" s="56">
        <v>22</v>
      </c>
      <c r="D24" s="191"/>
      <c r="E24" s="44"/>
    </row>
    <row r="25" spans="1:5" ht="19.5" customHeight="1">
      <c r="A25" s="43"/>
      <c r="B25" s="44" t="s">
        <v>236</v>
      </c>
      <c r="C25" s="56">
        <v>288</v>
      </c>
      <c r="D25" s="191"/>
      <c r="E25" s="44"/>
    </row>
    <row r="26" spans="1:5" ht="12.75">
      <c r="A26" s="43"/>
      <c r="B26" s="44" t="s">
        <v>237</v>
      </c>
      <c r="C26" s="56">
        <v>33</v>
      </c>
      <c r="D26" s="191"/>
      <c r="E26" s="44"/>
    </row>
    <row r="27" spans="1:5" ht="12.75">
      <c r="A27" s="43"/>
      <c r="B27" s="44" t="s">
        <v>238</v>
      </c>
      <c r="C27" s="56">
        <v>300</v>
      </c>
      <c r="D27" s="191"/>
      <c r="E27" s="44"/>
    </row>
    <row r="28" spans="1:5" ht="21" customHeight="1">
      <c r="A28" s="43"/>
      <c r="B28" s="44" t="s">
        <v>239</v>
      </c>
      <c r="C28" s="56">
        <v>170</v>
      </c>
      <c r="D28" s="191"/>
      <c r="E28" s="44"/>
    </row>
    <row r="29" spans="1:5" ht="12.75">
      <c r="A29" s="43"/>
      <c r="B29" s="44" t="s">
        <v>240</v>
      </c>
      <c r="C29" s="56">
        <v>300</v>
      </c>
      <c r="D29" s="191"/>
      <c r="E29" s="44"/>
    </row>
    <row r="30" spans="1:5" ht="24.75" customHeight="1">
      <c r="A30" s="43"/>
      <c r="B30" s="44" t="s">
        <v>241</v>
      </c>
      <c r="C30" s="56">
        <v>300</v>
      </c>
      <c r="D30" s="191"/>
      <c r="E30" s="44"/>
    </row>
    <row r="31" spans="1:5" ht="24.75" customHeight="1">
      <c r="A31" s="43"/>
      <c r="B31" s="44"/>
      <c r="C31" s="56"/>
      <c r="D31" s="191"/>
      <c r="E31" s="44"/>
    </row>
    <row r="32" spans="1:5" ht="12.75">
      <c r="A32" s="43"/>
      <c r="B32" s="74" t="s">
        <v>298</v>
      </c>
      <c r="C32" s="71">
        <v>22524</v>
      </c>
      <c r="D32" s="192"/>
      <c r="E32" s="74">
        <v>188</v>
      </c>
    </row>
    <row r="33" spans="1:5" ht="12.75">
      <c r="A33" s="43"/>
      <c r="B33" s="44"/>
      <c r="C33" s="43"/>
      <c r="D33" s="48"/>
      <c r="E33" s="44"/>
    </row>
    <row r="38" spans="1:8" ht="15">
      <c r="A38" s="75"/>
      <c r="B38" s="75"/>
      <c r="C38" s="75"/>
      <c r="D38" s="75"/>
      <c r="E38" s="75"/>
      <c r="F38" s="75"/>
      <c r="G38" s="75"/>
      <c r="H38" s="75"/>
    </row>
    <row r="39" spans="1:5" ht="15">
      <c r="A39" s="75"/>
      <c r="B39" s="75"/>
      <c r="C39" s="75"/>
      <c r="D39" s="75"/>
      <c r="E39" s="75"/>
    </row>
    <row r="40" spans="1:5" ht="15">
      <c r="A40" s="38"/>
      <c r="B40" s="76"/>
      <c r="C40" s="75"/>
      <c r="D40" s="75"/>
      <c r="E40" s="75"/>
    </row>
    <row r="41" spans="1:5" ht="15">
      <c r="A41" s="75"/>
      <c r="B41" s="75"/>
      <c r="C41" s="75"/>
      <c r="D41" s="75"/>
      <c r="E41" s="75"/>
    </row>
  </sheetData>
  <sheetProtection/>
  <mergeCells count="1">
    <mergeCell ref="D6:D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8"/>
  </sheetPr>
  <dimension ref="A1:F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42.00390625" style="0" customWidth="1"/>
    <col min="3" max="3" width="11.8515625" style="0" customWidth="1"/>
    <col min="4" max="4" width="14.421875" style="0" customWidth="1"/>
    <col min="5" max="5" width="33.57421875" style="0" customWidth="1"/>
    <col min="6" max="6" width="14.421875" style="0" customWidth="1"/>
  </cols>
  <sheetData>
    <row r="1" spans="1:6" ht="15">
      <c r="A1" s="216" t="s">
        <v>301</v>
      </c>
      <c r="B1" s="217" t="s">
        <v>448</v>
      </c>
      <c r="C1" s="218" t="s">
        <v>57</v>
      </c>
      <c r="D1" s="219">
        <v>831639462</v>
      </c>
      <c r="E1" s="220"/>
      <c r="F1" s="220"/>
    </row>
    <row r="2" spans="1:6" ht="12.75">
      <c r="A2" s="202"/>
      <c r="B2" s="202"/>
      <c r="C2" s="202"/>
      <c r="D2" s="202"/>
      <c r="E2" s="202"/>
      <c r="F2" s="202"/>
    </row>
    <row r="3" spans="1:6" ht="12.75">
      <c r="A3" s="223" t="s">
        <v>67</v>
      </c>
      <c r="B3" s="220"/>
      <c r="C3" s="220"/>
      <c r="D3" s="220"/>
      <c r="E3" s="220"/>
      <c r="F3" s="220"/>
    </row>
    <row r="4" spans="1:6" ht="51">
      <c r="A4" s="133" t="s">
        <v>2</v>
      </c>
      <c r="B4" s="134"/>
      <c r="C4" s="133" t="s">
        <v>100</v>
      </c>
      <c r="D4" s="135"/>
      <c r="E4" s="136" t="s">
        <v>303</v>
      </c>
      <c r="F4" s="62" t="s">
        <v>362</v>
      </c>
    </row>
    <row r="5" spans="1:6" ht="12.75">
      <c r="A5" s="134" t="s">
        <v>1</v>
      </c>
      <c r="B5" s="134"/>
      <c r="C5" s="136"/>
      <c r="D5" s="135"/>
      <c r="E5" s="135"/>
      <c r="F5" s="137"/>
    </row>
    <row r="6" spans="1:6" ht="12.75">
      <c r="A6" s="134"/>
      <c r="B6" s="134"/>
      <c r="C6" s="138"/>
      <c r="D6" s="135"/>
      <c r="E6" s="135"/>
      <c r="F6" s="137"/>
    </row>
    <row r="7" spans="1:6" ht="12.75">
      <c r="A7" s="134" t="s">
        <v>101</v>
      </c>
      <c r="B7" s="134" t="s">
        <v>3</v>
      </c>
      <c r="C7" s="139">
        <v>5700</v>
      </c>
      <c r="D7" s="135"/>
      <c r="E7" s="135"/>
      <c r="F7" s="140">
        <v>22</v>
      </c>
    </row>
    <row r="8" spans="1:6" ht="76.5">
      <c r="A8" s="134"/>
      <c r="B8" s="134" t="s">
        <v>4</v>
      </c>
      <c r="C8" s="141">
        <v>19071</v>
      </c>
      <c r="D8" s="135"/>
      <c r="E8" s="135" t="s">
        <v>5</v>
      </c>
      <c r="F8" s="140">
        <v>312</v>
      </c>
    </row>
    <row r="9" spans="1:6" ht="12.75">
      <c r="A9" s="134"/>
      <c r="B9" s="134" t="s">
        <v>286</v>
      </c>
      <c r="C9" s="139">
        <v>1778</v>
      </c>
      <c r="D9" s="135" t="s">
        <v>277</v>
      </c>
      <c r="E9" s="142"/>
      <c r="F9" s="140">
        <v>9</v>
      </c>
    </row>
    <row r="10" spans="1:6" ht="12.75">
      <c r="A10" s="134"/>
      <c r="B10" s="134"/>
      <c r="C10" s="139"/>
      <c r="D10" s="135"/>
      <c r="E10" s="135"/>
      <c r="F10" s="140"/>
    </row>
    <row r="11" spans="1:6" ht="12.75">
      <c r="A11" s="134" t="s">
        <v>105</v>
      </c>
      <c r="B11" s="134" t="s">
        <v>449</v>
      </c>
      <c r="C11" s="139">
        <v>3740</v>
      </c>
      <c r="D11" s="135"/>
      <c r="E11" s="142"/>
      <c r="F11" s="143">
        <v>1868</v>
      </c>
    </row>
    <row r="12" spans="1:6" ht="12.75">
      <c r="A12" s="134"/>
      <c r="B12" s="144" t="s">
        <v>326</v>
      </c>
      <c r="C12" s="139">
        <v>1700</v>
      </c>
      <c r="D12" s="135"/>
      <c r="E12" s="135"/>
      <c r="F12" s="140"/>
    </row>
    <row r="13" spans="1:6" ht="12.75">
      <c r="A13" s="134"/>
      <c r="B13" s="134" t="s">
        <v>278</v>
      </c>
      <c r="C13" s="139">
        <v>18174</v>
      </c>
      <c r="D13" s="145" t="s">
        <v>43</v>
      </c>
      <c r="E13" s="142"/>
      <c r="F13" s="143">
        <v>2487</v>
      </c>
    </row>
    <row r="14" spans="1:6" ht="12.75">
      <c r="A14" s="134"/>
      <c r="B14" s="134" t="s">
        <v>279</v>
      </c>
      <c r="C14" s="146">
        <v>2487.24</v>
      </c>
      <c r="D14" s="135"/>
      <c r="E14" s="142"/>
      <c r="F14" s="140">
        <v>28</v>
      </c>
    </row>
    <row r="15" spans="1:6" ht="12.75">
      <c r="A15" s="134"/>
      <c r="B15" s="134" t="s">
        <v>280</v>
      </c>
      <c r="C15" s="139">
        <v>898</v>
      </c>
      <c r="D15" s="135" t="s">
        <v>186</v>
      </c>
      <c r="E15" s="147"/>
      <c r="F15" s="148">
        <v>32</v>
      </c>
    </row>
    <row r="16" spans="1:6" ht="12.75">
      <c r="A16" s="149"/>
      <c r="B16" s="149"/>
      <c r="C16" s="150"/>
      <c r="D16" s="151"/>
      <c r="E16" s="152"/>
      <c r="F16" s="152"/>
    </row>
    <row r="17" spans="1:6" ht="12.75">
      <c r="A17" s="149"/>
      <c r="B17" s="149"/>
      <c r="C17" s="150"/>
      <c r="D17" s="151"/>
      <c r="E17" s="152"/>
      <c r="F17" s="152"/>
    </row>
    <row r="18" spans="1:6" ht="12.75">
      <c r="A18" s="149"/>
      <c r="B18" s="149"/>
      <c r="C18" s="150"/>
      <c r="D18" s="151"/>
      <c r="E18" s="152"/>
      <c r="F18" s="152"/>
    </row>
    <row r="19" spans="1:6" ht="12.75">
      <c r="A19" s="149"/>
      <c r="B19" s="149"/>
      <c r="C19" s="150"/>
      <c r="D19" s="151"/>
      <c r="E19" s="152"/>
      <c r="F19" s="152"/>
    </row>
    <row r="20" spans="1:6" ht="12.75">
      <c r="A20" s="36"/>
      <c r="B20" s="36"/>
      <c r="C20" s="36"/>
      <c r="D20" s="132"/>
      <c r="E20" s="36"/>
      <c r="F20" s="36"/>
    </row>
    <row r="21" spans="1:6" ht="15">
      <c r="A21" s="216" t="s">
        <v>301</v>
      </c>
      <c r="B21" s="217" t="s">
        <v>69</v>
      </c>
      <c r="C21" s="218" t="s">
        <v>57</v>
      </c>
      <c r="D21" s="219">
        <v>131426967</v>
      </c>
      <c r="E21" s="220"/>
      <c r="F21" s="220"/>
    </row>
    <row r="22" spans="1:6" ht="15">
      <c r="A22" s="216"/>
      <c r="B22" s="217"/>
      <c r="C22" s="218"/>
      <c r="D22" s="219"/>
      <c r="E22" s="220"/>
      <c r="F22" s="220"/>
    </row>
    <row r="23" spans="1:6" ht="12.75">
      <c r="A23" s="223" t="s">
        <v>68</v>
      </c>
      <c r="B23" s="220"/>
      <c r="C23" s="220"/>
      <c r="D23" s="230"/>
      <c r="E23" s="220"/>
      <c r="F23" s="220"/>
    </row>
    <row r="24" spans="1:6" ht="51">
      <c r="A24" s="46" t="s">
        <v>289</v>
      </c>
      <c r="B24" s="43"/>
      <c r="C24" s="43" t="s">
        <v>100</v>
      </c>
      <c r="D24" s="44"/>
      <c r="E24" s="84" t="s">
        <v>303</v>
      </c>
      <c r="F24" s="62" t="s">
        <v>362</v>
      </c>
    </row>
    <row r="25" spans="1:6" ht="25.5">
      <c r="A25" s="49"/>
      <c r="B25" s="44" t="s">
        <v>287</v>
      </c>
      <c r="C25" s="56">
        <v>818</v>
      </c>
      <c r="D25" s="44"/>
      <c r="E25" s="43"/>
      <c r="F25" s="48">
        <v>64</v>
      </c>
    </row>
    <row r="26" spans="1:6" ht="12.75">
      <c r="A26" s="36"/>
      <c r="B26" s="118" t="s">
        <v>450</v>
      </c>
      <c r="C26" s="36">
        <v>138.34</v>
      </c>
      <c r="D26" s="153"/>
      <c r="E26" s="154"/>
      <c r="F26" s="155">
        <v>99</v>
      </c>
    </row>
    <row r="27" spans="1:6" ht="12.75">
      <c r="A27" s="36"/>
      <c r="B27" s="53" t="s">
        <v>451</v>
      </c>
      <c r="C27" s="43">
        <v>41.47</v>
      </c>
      <c r="D27" s="44"/>
      <c r="E27" s="43"/>
      <c r="F27" s="156">
        <v>58</v>
      </c>
    </row>
    <row r="28" spans="1:6" ht="12.75">
      <c r="A28" s="36"/>
      <c r="B28" s="53" t="s">
        <v>452</v>
      </c>
      <c r="C28" s="157">
        <v>136.77</v>
      </c>
      <c r="D28" s="44"/>
      <c r="E28" s="43"/>
      <c r="F28" s="156">
        <v>98</v>
      </c>
    </row>
    <row r="29" spans="1:6" ht="12.75">
      <c r="A29" s="36"/>
      <c r="B29" s="53" t="s">
        <v>453</v>
      </c>
      <c r="C29" s="157">
        <v>78.96</v>
      </c>
      <c r="D29" s="44"/>
      <c r="E29" s="43"/>
      <c r="F29" s="156">
        <v>73</v>
      </c>
    </row>
    <row r="30" spans="1:6" ht="12.75">
      <c r="A30" s="43"/>
      <c r="B30" s="144" t="s">
        <v>288</v>
      </c>
      <c r="C30" s="139">
        <v>640</v>
      </c>
      <c r="D30" s="44"/>
      <c r="E30" s="43"/>
      <c r="F30" s="43">
        <v>135</v>
      </c>
    </row>
    <row r="31" spans="1:6" ht="12.75">
      <c r="A31" s="43"/>
      <c r="B31" s="134" t="s">
        <v>288</v>
      </c>
      <c r="C31" s="139">
        <v>3062</v>
      </c>
      <c r="D31" s="44"/>
      <c r="E31" s="43"/>
      <c r="F31" s="48">
        <v>181</v>
      </c>
    </row>
    <row r="32" spans="1:6" ht="12.75">
      <c r="A32" s="49"/>
      <c r="B32" s="50"/>
      <c r="C32" s="51"/>
      <c r="D32" s="50"/>
      <c r="E32" s="49"/>
      <c r="F32" s="49"/>
    </row>
    <row r="34" spans="1:6" ht="15">
      <c r="A34" s="216" t="s">
        <v>301</v>
      </c>
      <c r="B34" s="217" t="s">
        <v>74</v>
      </c>
      <c r="C34" s="218" t="s">
        <v>57</v>
      </c>
      <c r="D34" s="219">
        <v>131111996</v>
      </c>
      <c r="E34" s="220"/>
      <c r="F34" s="36"/>
    </row>
    <row r="35" spans="1:6" ht="15">
      <c r="A35" s="216"/>
      <c r="B35" s="217"/>
      <c r="C35" s="218"/>
      <c r="D35" s="219"/>
      <c r="E35" s="220"/>
      <c r="F35" s="36"/>
    </row>
    <row r="36" spans="1:6" ht="15">
      <c r="A36" s="223" t="s">
        <v>71</v>
      </c>
      <c r="B36" s="217"/>
      <c r="C36" s="218" t="s">
        <v>454</v>
      </c>
      <c r="D36" s="219"/>
      <c r="E36" s="220"/>
      <c r="F36" s="36"/>
    </row>
    <row r="37" spans="1:5" ht="25.5">
      <c r="A37" s="133"/>
      <c r="B37" s="134"/>
      <c r="C37" s="134"/>
      <c r="D37" s="136" t="s">
        <v>303</v>
      </c>
      <c r="E37" s="62" t="s">
        <v>362</v>
      </c>
    </row>
    <row r="38" spans="1:5" ht="12.75">
      <c r="A38" s="134" t="s">
        <v>101</v>
      </c>
      <c r="B38" s="134" t="s">
        <v>288</v>
      </c>
      <c r="C38" s="139">
        <v>17018</v>
      </c>
      <c r="D38" s="137"/>
      <c r="E38" s="140">
        <v>561</v>
      </c>
    </row>
    <row r="40" spans="1:5" ht="12.75">
      <c r="A40" s="134"/>
      <c r="B40" s="158" t="s">
        <v>44</v>
      </c>
      <c r="C40" s="139">
        <v>800</v>
      </c>
      <c r="D40" s="137"/>
      <c r="E40" s="140">
        <v>110</v>
      </c>
    </row>
    <row r="43" spans="1:5" ht="12.75">
      <c r="A43" s="134"/>
      <c r="B43" s="134"/>
      <c r="C43" s="134"/>
      <c r="D43" s="137"/>
      <c r="E43" s="137"/>
    </row>
    <row r="44" spans="1:5" ht="12.75">
      <c r="A44" s="134" t="s">
        <v>105</v>
      </c>
      <c r="B44" s="134" t="s">
        <v>281</v>
      </c>
      <c r="C44" s="158"/>
      <c r="D44" s="137"/>
      <c r="E44" s="137"/>
    </row>
    <row r="45" spans="1:5" ht="12.75">
      <c r="A45" s="134"/>
      <c r="B45" s="134"/>
      <c r="C45" s="134"/>
      <c r="D45" s="137"/>
      <c r="E45" s="137"/>
    </row>
    <row r="46" spans="1:5" ht="12.75">
      <c r="A46" s="134"/>
      <c r="B46" s="158" t="s">
        <v>455</v>
      </c>
      <c r="C46" s="159">
        <v>560</v>
      </c>
      <c r="D46" s="137"/>
      <c r="E46" s="140">
        <v>86</v>
      </c>
    </row>
    <row r="47" spans="1:5" ht="12.75">
      <c r="A47" s="134"/>
      <c r="B47" s="144" t="s">
        <v>456</v>
      </c>
      <c r="C47" s="139"/>
      <c r="D47" s="137"/>
      <c r="E47" s="137">
        <v>133</v>
      </c>
    </row>
    <row r="48" spans="1:5" ht="12.75">
      <c r="A48" s="134"/>
      <c r="B48" s="144" t="s">
        <v>457</v>
      </c>
      <c r="C48" s="139"/>
      <c r="D48" s="137"/>
      <c r="E48" s="137">
        <v>207</v>
      </c>
    </row>
    <row r="49" spans="1:5" ht="12.75">
      <c r="A49" s="134"/>
      <c r="B49" s="158" t="s">
        <v>44</v>
      </c>
      <c r="C49" s="139"/>
      <c r="D49" s="137"/>
      <c r="E49" s="137"/>
    </row>
    <row r="50" spans="1:5" ht="12.75">
      <c r="A50" s="134"/>
      <c r="B50" s="158" t="s">
        <v>318</v>
      </c>
      <c r="C50" s="146">
        <v>147.09</v>
      </c>
      <c r="D50" s="137"/>
      <c r="E50" s="137">
        <v>91</v>
      </c>
    </row>
    <row r="51" spans="1:5" ht="12.75">
      <c r="A51" s="133"/>
      <c r="B51" s="133"/>
      <c r="C51" s="160"/>
      <c r="D51" s="147"/>
      <c r="E51" s="161"/>
    </row>
    <row r="52" spans="1:5" ht="12.75">
      <c r="A52" s="134"/>
      <c r="B52" s="144" t="s">
        <v>328</v>
      </c>
      <c r="C52" s="134"/>
      <c r="D52" s="137"/>
      <c r="E52" s="137"/>
    </row>
    <row r="53" spans="1:5" ht="13.5" thickBot="1">
      <c r="A53" s="162" t="s">
        <v>319</v>
      </c>
      <c r="B53" s="149"/>
      <c r="C53" s="149"/>
      <c r="D53" s="151"/>
      <c r="E53" s="151"/>
    </row>
    <row r="54" spans="1:5" ht="25.5">
      <c r="A54" s="163" t="s">
        <v>320</v>
      </c>
      <c r="B54" s="164" t="s">
        <v>321</v>
      </c>
      <c r="C54" s="164" t="s">
        <v>322</v>
      </c>
      <c r="D54" s="164" t="s">
        <v>298</v>
      </c>
      <c r="E54" s="62" t="s">
        <v>447</v>
      </c>
    </row>
    <row r="55" spans="1:5" ht="12.75">
      <c r="A55" s="165"/>
      <c r="B55" s="166" t="s">
        <v>323</v>
      </c>
      <c r="C55" s="166" t="s">
        <v>324</v>
      </c>
      <c r="D55" s="167"/>
      <c r="E55" s="166"/>
    </row>
    <row r="56" spans="1:5" ht="13.5" thickBot="1">
      <c r="A56" s="168" t="s">
        <v>325</v>
      </c>
      <c r="B56" s="169">
        <v>79.25</v>
      </c>
      <c r="C56" s="169"/>
      <c r="D56" s="169">
        <v>79.25</v>
      </c>
      <c r="E56" s="170">
        <v>57</v>
      </c>
    </row>
    <row r="57" spans="1:5" ht="13.5" thickBot="1">
      <c r="A57" s="168" t="s">
        <v>458</v>
      </c>
      <c r="B57" s="169">
        <v>79.25</v>
      </c>
      <c r="C57" s="169"/>
      <c r="D57" s="169">
        <v>341.67</v>
      </c>
      <c r="E57" s="171">
        <v>190</v>
      </c>
    </row>
    <row r="58" spans="1:5" ht="15.75">
      <c r="A58" s="172"/>
      <c r="B58" s="173"/>
      <c r="C58" s="173"/>
      <c r="D58" s="173"/>
      <c r="E58" s="174"/>
    </row>
    <row r="59" spans="1:5" ht="15">
      <c r="A59" s="216" t="s">
        <v>301</v>
      </c>
      <c r="B59" s="217" t="s">
        <v>72</v>
      </c>
      <c r="C59" s="218" t="s">
        <v>57</v>
      </c>
      <c r="D59" s="219">
        <v>175282956</v>
      </c>
      <c r="E59" s="220"/>
    </row>
    <row r="60" spans="1:5" ht="15">
      <c r="A60" s="216"/>
      <c r="B60" s="217"/>
      <c r="C60" s="218"/>
      <c r="D60" s="219"/>
      <c r="E60" s="220"/>
    </row>
    <row r="61" spans="1:5" ht="15">
      <c r="A61" s="223" t="s">
        <v>73</v>
      </c>
      <c r="B61" s="217"/>
      <c r="C61" s="218"/>
      <c r="D61" s="219"/>
      <c r="E61" s="220"/>
    </row>
    <row r="62" spans="1:5" ht="25.5">
      <c r="A62" s="46" t="s">
        <v>284</v>
      </c>
      <c r="B62" s="43"/>
      <c r="C62" s="43"/>
      <c r="D62" s="84" t="s">
        <v>303</v>
      </c>
      <c r="E62" s="62" t="s">
        <v>447</v>
      </c>
    </row>
    <row r="63" spans="1:5" ht="12.75">
      <c r="A63" s="43"/>
      <c r="B63" s="43" t="s">
        <v>102</v>
      </c>
      <c r="C63" s="43"/>
      <c r="D63" s="43"/>
      <c r="E63" s="43"/>
    </row>
    <row r="64" spans="1:5" ht="12.75">
      <c r="A64" s="43"/>
      <c r="B64" s="43"/>
      <c r="C64" s="43"/>
      <c r="D64" s="43"/>
      <c r="E64" s="46"/>
    </row>
    <row r="65" spans="1:5" ht="12.75">
      <c r="A65" s="43" t="s">
        <v>283</v>
      </c>
      <c r="B65" s="43" t="s">
        <v>282</v>
      </c>
      <c r="C65" s="43">
        <v>796</v>
      </c>
      <c r="D65" s="43"/>
      <c r="E65" s="71">
        <v>411</v>
      </c>
    </row>
    <row r="66" spans="1:5" ht="12.75">
      <c r="A66" s="43"/>
      <c r="B66" s="43"/>
      <c r="C66" s="43"/>
      <c r="D66" s="84"/>
      <c r="E66" s="84"/>
    </row>
    <row r="67" spans="1:5" ht="12.75">
      <c r="A67" s="63" t="s">
        <v>45</v>
      </c>
      <c r="B67" s="43" t="s">
        <v>282</v>
      </c>
      <c r="C67" s="43">
        <v>2215</v>
      </c>
      <c r="D67" s="43"/>
      <c r="E67" s="43">
        <v>24</v>
      </c>
    </row>
    <row r="68" spans="1:5" ht="12.75">
      <c r="A68" s="63" t="s">
        <v>45</v>
      </c>
      <c r="B68" s="43" t="s">
        <v>282</v>
      </c>
      <c r="C68" s="43">
        <v>1277</v>
      </c>
      <c r="D68" s="43"/>
      <c r="E68" s="43">
        <v>14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  <rowBreaks count="1" manualBreakCount="1">
    <brk id="2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8"/>
  </sheetPr>
  <dimension ref="A1:F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27.140625" style="0" bestFit="1" customWidth="1"/>
    <col min="3" max="3" width="10.7109375" style="0" customWidth="1"/>
    <col min="4" max="4" width="18.57421875" style="0" customWidth="1"/>
    <col min="5" max="5" width="10.57421875" style="0" customWidth="1"/>
    <col min="6" max="6" width="15.140625" style="0" customWidth="1"/>
  </cols>
  <sheetData>
    <row r="1" spans="1:6" ht="15">
      <c r="A1" s="216" t="s">
        <v>301</v>
      </c>
      <c r="B1" s="217" t="s">
        <v>441</v>
      </c>
      <c r="C1" s="218" t="s">
        <v>57</v>
      </c>
      <c r="D1" s="219">
        <v>118000845</v>
      </c>
      <c r="E1" s="108" t="s">
        <v>417</v>
      </c>
      <c r="F1" s="108"/>
    </row>
    <row r="2" spans="1:6" ht="12.75">
      <c r="A2" s="202"/>
      <c r="B2" s="202"/>
      <c r="C2" s="202"/>
      <c r="D2" s="202"/>
      <c r="E2" s="202"/>
      <c r="F2" s="202"/>
    </row>
    <row r="3" spans="1:6" ht="12.75">
      <c r="A3" s="223" t="s">
        <v>75</v>
      </c>
      <c r="B3" s="108"/>
      <c r="C3" s="108"/>
      <c r="D3" s="108"/>
      <c r="E3" s="108"/>
      <c r="F3" s="108"/>
    </row>
    <row r="4" spans="1:6" ht="38.25">
      <c r="A4" s="48"/>
      <c r="B4" s="46" t="s">
        <v>295</v>
      </c>
      <c r="C4" s="41" t="s">
        <v>100</v>
      </c>
      <c r="D4" s="48"/>
      <c r="E4" s="84" t="s">
        <v>303</v>
      </c>
      <c r="F4" s="62" t="s">
        <v>314</v>
      </c>
    </row>
    <row r="5" spans="1:6" ht="12.75">
      <c r="A5" s="48" t="s">
        <v>290</v>
      </c>
      <c r="B5" s="48" t="s">
        <v>291</v>
      </c>
      <c r="C5" s="124">
        <v>190904</v>
      </c>
      <c r="D5" s="48"/>
      <c r="E5" s="48"/>
      <c r="F5" s="46">
        <v>269636</v>
      </c>
    </row>
    <row r="6" spans="1:6" ht="12.75">
      <c r="A6" s="48"/>
      <c r="B6" s="48"/>
      <c r="C6" s="48"/>
      <c r="D6" s="48"/>
      <c r="E6" s="48"/>
      <c r="F6" s="48"/>
    </row>
    <row r="7" spans="1:6" ht="12.75">
      <c r="A7" s="48" t="s">
        <v>124</v>
      </c>
      <c r="B7" s="48" t="s">
        <v>155</v>
      </c>
      <c r="C7" s="124">
        <v>1050</v>
      </c>
      <c r="D7" s="48" t="s">
        <v>156</v>
      </c>
      <c r="E7" s="48"/>
      <c r="F7" s="48">
        <v>2891</v>
      </c>
    </row>
    <row r="8" spans="1:6" ht="12.75">
      <c r="A8" s="48"/>
      <c r="B8" s="48" t="s">
        <v>157</v>
      </c>
      <c r="C8" s="124">
        <v>160</v>
      </c>
      <c r="D8" s="48" t="s">
        <v>158</v>
      </c>
      <c r="E8" s="48"/>
      <c r="F8" s="48">
        <v>173</v>
      </c>
    </row>
    <row r="9" spans="1:6" ht="12.75">
      <c r="A9" s="48"/>
      <c r="B9" s="48" t="s">
        <v>159</v>
      </c>
      <c r="C9" s="124">
        <v>280</v>
      </c>
      <c r="D9" s="48" t="s">
        <v>161</v>
      </c>
      <c r="E9" s="48"/>
      <c r="F9" s="48">
        <v>3774</v>
      </c>
    </row>
    <row r="10" spans="1:6" ht="12.75">
      <c r="A10" s="48"/>
      <c r="B10" s="48" t="s">
        <v>160</v>
      </c>
      <c r="C10" s="124">
        <v>880</v>
      </c>
      <c r="D10" s="48" t="s">
        <v>161</v>
      </c>
      <c r="E10" s="48"/>
      <c r="F10" s="48">
        <v>779</v>
      </c>
    </row>
    <row r="11" spans="1:6" ht="12.75">
      <c r="A11" s="48"/>
      <c r="B11" s="48" t="s">
        <v>114</v>
      </c>
      <c r="C11" s="124">
        <v>99</v>
      </c>
      <c r="D11" s="48" t="s">
        <v>161</v>
      </c>
      <c r="E11" s="48"/>
      <c r="F11" s="48">
        <v>666</v>
      </c>
    </row>
    <row r="12" spans="1:6" ht="12.75">
      <c r="A12" s="48"/>
      <c r="B12" s="48" t="s">
        <v>162</v>
      </c>
      <c r="C12" s="124">
        <v>250</v>
      </c>
      <c r="D12" s="48" t="s">
        <v>135</v>
      </c>
      <c r="E12" s="48"/>
      <c r="F12" s="48">
        <v>114</v>
      </c>
    </row>
    <row r="13" spans="1:6" ht="12.75">
      <c r="A13" s="48"/>
      <c r="B13" s="48" t="s">
        <v>163</v>
      </c>
      <c r="C13" s="124">
        <v>6428</v>
      </c>
      <c r="D13" s="48" t="s">
        <v>156</v>
      </c>
      <c r="E13" s="48"/>
      <c r="F13" s="48">
        <v>35231</v>
      </c>
    </row>
    <row r="14" spans="1:6" ht="12.75">
      <c r="A14" s="48"/>
      <c r="B14" s="48" t="s">
        <v>164</v>
      </c>
      <c r="C14" s="124">
        <v>170</v>
      </c>
      <c r="D14" s="48" t="s">
        <v>135</v>
      </c>
      <c r="E14" s="48"/>
      <c r="F14" s="48">
        <v>346</v>
      </c>
    </row>
    <row r="15" spans="1:6" ht="12.75">
      <c r="A15" s="48"/>
      <c r="B15" s="48" t="s">
        <v>165</v>
      </c>
      <c r="C15" s="124">
        <v>306</v>
      </c>
      <c r="D15" s="48" t="s">
        <v>161</v>
      </c>
      <c r="E15" s="48"/>
      <c r="F15" s="48">
        <v>8547</v>
      </c>
    </row>
    <row r="16" spans="1:6" ht="12.75">
      <c r="A16" s="48"/>
      <c r="B16" s="48" t="s">
        <v>418</v>
      </c>
      <c r="C16" s="124">
        <v>585</v>
      </c>
      <c r="D16" s="48" t="s">
        <v>419</v>
      </c>
      <c r="E16" s="48"/>
      <c r="F16" s="48">
        <v>4162</v>
      </c>
    </row>
    <row r="17" spans="1:6" ht="12.75">
      <c r="A17" s="48"/>
      <c r="B17" s="48" t="s">
        <v>167</v>
      </c>
      <c r="C17" s="124">
        <v>503</v>
      </c>
      <c r="D17" s="48" t="s">
        <v>168</v>
      </c>
      <c r="E17" s="48"/>
      <c r="F17" s="48">
        <v>3392</v>
      </c>
    </row>
    <row r="18" spans="1:6" ht="12.75">
      <c r="A18" s="48"/>
      <c r="B18" s="48" t="s">
        <v>169</v>
      </c>
      <c r="C18" s="124">
        <v>170</v>
      </c>
      <c r="D18" s="48" t="s">
        <v>168</v>
      </c>
      <c r="E18" s="48"/>
      <c r="F18" s="48">
        <v>1525</v>
      </c>
    </row>
    <row r="19" spans="1:6" ht="12.75">
      <c r="A19" s="48"/>
      <c r="B19" s="48" t="s">
        <v>170</v>
      </c>
      <c r="C19" s="124">
        <v>556</v>
      </c>
      <c r="D19" s="48" t="s">
        <v>168</v>
      </c>
      <c r="E19" s="48"/>
      <c r="F19" s="48">
        <v>5032</v>
      </c>
    </row>
    <row r="20" spans="1:6" ht="12.75">
      <c r="A20" s="48"/>
      <c r="B20" s="48" t="s">
        <v>208</v>
      </c>
      <c r="C20" s="124">
        <v>30</v>
      </c>
      <c r="D20" s="48" t="s">
        <v>171</v>
      </c>
      <c r="E20" s="48"/>
      <c r="F20" s="48">
        <v>64</v>
      </c>
    </row>
    <row r="21" spans="1:6" ht="12.75">
      <c r="A21" s="48"/>
      <c r="B21" s="48" t="s">
        <v>107</v>
      </c>
      <c r="C21" s="124">
        <v>350</v>
      </c>
      <c r="D21" s="48" t="s">
        <v>166</v>
      </c>
      <c r="E21" s="48"/>
      <c r="F21" s="48">
        <v>8631</v>
      </c>
    </row>
    <row r="22" spans="1:6" ht="12.75">
      <c r="A22" s="48" t="s">
        <v>172</v>
      </c>
      <c r="B22" s="48"/>
      <c r="C22" s="48">
        <v>2400</v>
      </c>
      <c r="D22" s="48" t="s">
        <v>420</v>
      </c>
      <c r="E22" s="48"/>
      <c r="F22" s="46">
        <v>678</v>
      </c>
    </row>
    <row r="23" spans="1:6" ht="12.75">
      <c r="A23" s="46"/>
      <c r="B23" s="65" t="s">
        <v>296</v>
      </c>
      <c r="C23" s="71">
        <v>14217</v>
      </c>
      <c r="D23" s="46"/>
      <c r="E23" s="48"/>
      <c r="F23" s="48">
        <v>76005</v>
      </c>
    </row>
    <row r="25" spans="2:3" ht="38.25">
      <c r="B25" s="53" t="s">
        <v>29</v>
      </c>
      <c r="C25" s="126">
        <v>184052</v>
      </c>
    </row>
  </sheetData>
  <sheetProtection/>
  <printOptions/>
  <pageMargins left="0.75" right="0.75" top="1" bottom="1" header="0.5" footer="0.5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8"/>
  </sheetPr>
  <dimension ref="A1:BR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35.00390625" style="0" customWidth="1"/>
    <col min="3" max="3" width="15.8515625" style="0" customWidth="1"/>
    <col min="4" max="4" width="25.00390625" style="0" customWidth="1"/>
    <col min="5" max="5" width="11.8515625" style="0" customWidth="1"/>
    <col min="6" max="6" width="10.421875" style="0" customWidth="1"/>
  </cols>
  <sheetData>
    <row r="1" spans="1:6" ht="15">
      <c r="A1" s="231" t="s">
        <v>301</v>
      </c>
      <c r="B1" s="232" t="s">
        <v>442</v>
      </c>
      <c r="C1" s="218" t="s">
        <v>57</v>
      </c>
      <c r="D1" s="219">
        <v>126003168</v>
      </c>
      <c r="E1" s="220"/>
      <c r="F1" s="220"/>
    </row>
    <row r="2" spans="1:6" ht="3.75" customHeight="1">
      <c r="A2" s="216"/>
      <c r="B2" s="217"/>
      <c r="C2" s="218"/>
      <c r="D2" s="219"/>
      <c r="E2" s="220"/>
      <c r="F2" s="220"/>
    </row>
    <row r="3" spans="1:6" ht="3.75" customHeight="1">
      <c r="A3" s="202"/>
      <c r="B3" s="202"/>
      <c r="C3" s="202"/>
      <c r="D3" s="202"/>
      <c r="E3" s="202"/>
      <c r="F3" s="202"/>
    </row>
    <row r="4" spans="1:6" ht="12.75">
      <c r="A4" s="223" t="s">
        <v>76</v>
      </c>
      <c r="B4" s="220"/>
      <c r="C4" s="220"/>
      <c r="D4" s="220"/>
      <c r="E4" s="220"/>
      <c r="F4" s="220"/>
    </row>
    <row r="5" spans="1:6" ht="78.75" customHeight="1">
      <c r="A5" s="43"/>
      <c r="B5" s="41" t="s">
        <v>102</v>
      </c>
      <c r="C5" s="41" t="s">
        <v>100</v>
      </c>
      <c r="D5" s="43"/>
      <c r="E5" s="84" t="s">
        <v>303</v>
      </c>
      <c r="F5" s="62" t="s">
        <v>361</v>
      </c>
    </row>
    <row r="6" spans="1:6" ht="12.75">
      <c r="A6" s="43"/>
      <c r="B6" s="41"/>
      <c r="C6" s="41"/>
      <c r="D6" s="43"/>
      <c r="E6" s="84"/>
      <c r="F6" s="62" t="s">
        <v>373</v>
      </c>
    </row>
    <row r="7" spans="1:6" ht="12.75">
      <c r="A7" s="48" t="s">
        <v>290</v>
      </c>
      <c r="B7" s="54" t="s">
        <v>374</v>
      </c>
      <c r="C7" s="56">
        <f>4229</f>
        <v>4229</v>
      </c>
      <c r="D7" s="43"/>
      <c r="E7" s="43"/>
      <c r="F7" s="43"/>
    </row>
    <row r="8" spans="1:6" ht="12.75">
      <c r="A8" s="48"/>
      <c r="B8" s="54" t="s">
        <v>375</v>
      </c>
      <c r="C8" s="56">
        <v>4166</v>
      </c>
      <c r="D8" s="43"/>
      <c r="E8" s="43"/>
      <c r="F8" s="43"/>
    </row>
    <row r="9" spans="1:6" ht="12.75">
      <c r="A9" s="43"/>
      <c r="B9" s="54" t="s">
        <v>376</v>
      </c>
      <c r="C9" s="56">
        <v>55265</v>
      </c>
      <c r="D9" s="43"/>
      <c r="E9" s="43"/>
      <c r="F9" s="43"/>
    </row>
    <row r="10" spans="1:6" ht="12.75">
      <c r="A10" s="43"/>
      <c r="B10" s="43"/>
      <c r="C10" s="56"/>
      <c r="D10" s="43"/>
      <c r="E10" s="48" t="s">
        <v>298</v>
      </c>
      <c r="F10" s="91">
        <f>484.266+41.94+43.06</f>
        <v>569.2660000000001</v>
      </c>
    </row>
    <row r="11" spans="1:6" ht="12.75">
      <c r="A11" s="43" t="s">
        <v>124</v>
      </c>
      <c r="B11" s="66" t="s">
        <v>123</v>
      </c>
      <c r="C11" s="56">
        <f>434+58+36</f>
        <v>528</v>
      </c>
      <c r="D11" s="54" t="s">
        <v>377</v>
      </c>
      <c r="E11" s="43"/>
      <c r="F11" s="43"/>
    </row>
    <row r="12" spans="1:6" ht="12.75">
      <c r="A12" s="43"/>
      <c r="B12" s="66" t="s">
        <v>129</v>
      </c>
      <c r="C12" s="56">
        <v>45</v>
      </c>
      <c r="D12" s="43"/>
      <c r="E12" s="43"/>
      <c r="F12" s="43"/>
    </row>
    <row r="13" spans="1:6" ht="76.5" customHeight="1">
      <c r="A13" s="43"/>
      <c r="B13" s="92" t="s">
        <v>136</v>
      </c>
      <c r="C13" s="56">
        <v>339</v>
      </c>
      <c r="D13" s="54" t="s">
        <v>137</v>
      </c>
      <c r="E13" s="93" t="s">
        <v>6</v>
      </c>
      <c r="F13" s="93"/>
    </row>
    <row r="14" spans="1:6" ht="12.75">
      <c r="A14" s="43"/>
      <c r="B14" s="64" t="s">
        <v>378</v>
      </c>
      <c r="C14" s="56">
        <v>19</v>
      </c>
      <c r="D14" s="43"/>
      <c r="E14" s="43"/>
      <c r="F14" s="43"/>
    </row>
    <row r="15" spans="1:6" ht="12.75">
      <c r="A15" s="43"/>
      <c r="B15" s="66" t="s">
        <v>130</v>
      </c>
      <c r="C15" s="56">
        <f>90+59</f>
        <v>149</v>
      </c>
      <c r="D15" s="43" t="s">
        <v>131</v>
      </c>
      <c r="E15" s="43"/>
      <c r="F15" s="43"/>
    </row>
    <row r="16" spans="1:6" ht="12.75">
      <c r="A16" s="43"/>
      <c r="B16" s="66" t="s">
        <v>132</v>
      </c>
      <c r="C16" s="56">
        <f>746+676+167</f>
        <v>1589</v>
      </c>
      <c r="D16" s="43" t="s">
        <v>133</v>
      </c>
      <c r="E16" s="43"/>
      <c r="F16" s="43"/>
    </row>
    <row r="17" spans="1:6" ht="12.75">
      <c r="A17" s="43"/>
      <c r="B17" s="66" t="s">
        <v>134</v>
      </c>
      <c r="C17" s="56">
        <v>64</v>
      </c>
      <c r="D17" s="43" t="s">
        <v>135</v>
      </c>
      <c r="E17" s="43"/>
      <c r="F17" s="43"/>
    </row>
    <row r="18" spans="1:6" ht="12.75">
      <c r="A18" s="43"/>
      <c r="B18" s="66" t="s">
        <v>138</v>
      </c>
      <c r="C18" s="56">
        <f>324</f>
        <v>324</v>
      </c>
      <c r="D18" s="43" t="s">
        <v>135</v>
      </c>
      <c r="E18" s="43"/>
      <c r="F18" s="43"/>
    </row>
    <row r="19" spans="1:6" ht="12.75">
      <c r="A19" s="43"/>
      <c r="B19" s="66" t="s">
        <v>139</v>
      </c>
      <c r="C19" s="56">
        <v>25</v>
      </c>
      <c r="D19" s="43" t="s">
        <v>135</v>
      </c>
      <c r="E19" s="43"/>
      <c r="F19" s="43"/>
    </row>
    <row r="20" spans="1:6" ht="12.75">
      <c r="A20" s="43"/>
      <c r="B20" s="66" t="s">
        <v>140</v>
      </c>
      <c r="C20" s="56">
        <v>98</v>
      </c>
      <c r="D20" s="43"/>
      <c r="E20" s="54" t="s">
        <v>379</v>
      </c>
      <c r="F20" s="43"/>
    </row>
    <row r="21" spans="1:6" ht="12.75">
      <c r="A21" s="43"/>
      <c r="B21" s="66" t="s">
        <v>142</v>
      </c>
      <c r="C21" s="56">
        <v>202</v>
      </c>
      <c r="D21" s="43" t="s">
        <v>141</v>
      </c>
      <c r="E21" s="43"/>
      <c r="F21" s="43"/>
    </row>
    <row r="22" spans="1:6" ht="12.75">
      <c r="A22" s="43"/>
      <c r="B22" s="66" t="s">
        <v>143</v>
      </c>
      <c r="C22" s="56">
        <v>166</v>
      </c>
      <c r="D22" s="43" t="s">
        <v>135</v>
      </c>
      <c r="E22" s="43"/>
      <c r="F22" s="43"/>
    </row>
    <row r="23" spans="1:6" ht="12.75">
      <c r="A23" s="43"/>
      <c r="B23" s="66" t="s">
        <v>125</v>
      </c>
      <c r="C23" s="56">
        <v>321</v>
      </c>
      <c r="D23" s="43" t="s">
        <v>126</v>
      </c>
      <c r="E23" s="43"/>
      <c r="F23" s="43"/>
    </row>
    <row r="24" spans="1:6" ht="12.75">
      <c r="A24" s="43"/>
      <c r="B24" s="66" t="s">
        <v>127</v>
      </c>
      <c r="C24" s="94">
        <f>5+10</f>
        <v>15</v>
      </c>
      <c r="D24" s="43" t="s">
        <v>126</v>
      </c>
      <c r="E24" s="43"/>
      <c r="F24" s="43"/>
    </row>
    <row r="25" spans="1:6" ht="12.75">
      <c r="A25" s="43"/>
      <c r="B25" s="64" t="s">
        <v>380</v>
      </c>
      <c r="C25" s="94">
        <v>120</v>
      </c>
      <c r="D25" s="54" t="s">
        <v>381</v>
      </c>
      <c r="E25" s="43"/>
      <c r="F25" s="43"/>
    </row>
    <row r="26" spans="1:6" ht="12.75">
      <c r="A26" s="43"/>
      <c r="B26" s="95" t="s">
        <v>300</v>
      </c>
      <c r="C26" s="56">
        <f>202+779+1774</f>
        <v>2755</v>
      </c>
      <c r="D26" s="43" t="s">
        <v>128</v>
      </c>
      <c r="E26" s="43"/>
      <c r="F26" s="43"/>
    </row>
    <row r="27" spans="1:6" ht="12.75">
      <c r="A27" s="46"/>
      <c r="B27" s="46" t="s">
        <v>298</v>
      </c>
      <c r="C27" s="71">
        <f>SUM(C11:C26)</f>
        <v>6759</v>
      </c>
      <c r="D27" s="71"/>
      <c r="E27" s="43"/>
      <c r="F27" s="46">
        <v>46</v>
      </c>
    </row>
    <row r="29" spans="1:70" ht="40.5" customHeight="1">
      <c r="A29" s="36"/>
      <c r="B29" s="44" t="s">
        <v>29</v>
      </c>
      <c r="C29" s="72">
        <v>623453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</row>
    <row r="31" ht="12.75">
      <c r="A31" t="s">
        <v>382</v>
      </c>
    </row>
    <row r="32" ht="12.75">
      <c r="A32" t="s">
        <v>383</v>
      </c>
    </row>
    <row r="33" ht="12.75">
      <c r="A33" t="s">
        <v>384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H20"/>
  <sheetViews>
    <sheetView showGridLines="0" zoomScalePageLayoutView="0" workbookViewId="0" topLeftCell="E1">
      <selection activeCell="E1" sqref="E1"/>
    </sheetView>
  </sheetViews>
  <sheetFormatPr defaultColWidth="9.140625" defaultRowHeight="12.75"/>
  <cols>
    <col min="1" max="1" width="47.00390625" style="0" hidden="1" customWidth="1"/>
    <col min="2" max="2" width="17.8515625" style="0" hidden="1" customWidth="1"/>
    <col min="3" max="3" width="0" style="0" hidden="1" customWidth="1"/>
    <col min="4" max="4" width="24.28125" style="0" hidden="1" customWidth="1"/>
    <col min="5" max="5" width="47.00390625" style="0" customWidth="1"/>
    <col min="6" max="6" width="17.8515625" style="0" customWidth="1"/>
    <col min="7" max="7" width="25.421875" style="0" customWidth="1"/>
    <col min="8" max="8" width="24.28125" style="0" customWidth="1"/>
  </cols>
  <sheetData>
    <row r="1" spans="1:8" ht="15">
      <c r="A1" s="34" t="s">
        <v>301</v>
      </c>
      <c r="B1" s="34" t="s">
        <v>7</v>
      </c>
      <c r="C1" s="35" t="s">
        <v>57</v>
      </c>
      <c r="D1" s="61">
        <v>118581165</v>
      </c>
      <c r="E1" s="216" t="s">
        <v>301</v>
      </c>
      <c r="F1" s="216" t="s">
        <v>7</v>
      </c>
      <c r="G1" s="218" t="s">
        <v>57</v>
      </c>
      <c r="H1" s="219">
        <v>118581165</v>
      </c>
    </row>
    <row r="2" spans="1:8" ht="12.75">
      <c r="A2" s="38" t="s">
        <v>302</v>
      </c>
      <c r="B2" s="77">
        <v>0.5</v>
      </c>
      <c r="C2" s="38"/>
      <c r="D2" s="38"/>
      <c r="E2" s="38" t="s">
        <v>302</v>
      </c>
      <c r="F2" s="77">
        <v>0.5</v>
      </c>
      <c r="G2" s="38"/>
      <c r="H2" s="38"/>
    </row>
    <row r="3" spans="1:8" ht="12.75">
      <c r="A3" s="37" t="s">
        <v>306</v>
      </c>
      <c r="B3" s="97">
        <v>-2555</v>
      </c>
      <c r="C3" s="38"/>
      <c r="D3" s="38"/>
      <c r="E3" s="125" t="s">
        <v>329</v>
      </c>
      <c r="F3" s="97">
        <v>-4328</v>
      </c>
      <c r="G3" s="38"/>
      <c r="H3" s="38"/>
    </row>
    <row r="4" spans="1:8" ht="12.75">
      <c r="A4" s="38" t="s">
        <v>307</v>
      </c>
      <c r="B4" s="97">
        <v>4507</v>
      </c>
      <c r="C4" s="38"/>
      <c r="D4" s="38"/>
      <c r="E4" s="125" t="s">
        <v>330</v>
      </c>
      <c r="F4" s="97">
        <v>2656</v>
      </c>
      <c r="G4" s="38"/>
      <c r="H4" s="38"/>
    </row>
    <row r="5" spans="1:8" ht="12.75">
      <c r="A5" s="38" t="s">
        <v>304</v>
      </c>
      <c r="B5" s="97">
        <v>1778</v>
      </c>
      <c r="C5" s="38"/>
      <c r="D5" s="38"/>
      <c r="E5" s="38" t="s">
        <v>304</v>
      </c>
      <c r="F5" s="97">
        <v>400</v>
      </c>
      <c r="G5" s="38"/>
      <c r="H5" s="38"/>
    </row>
    <row r="6" spans="1:8" ht="12.75">
      <c r="A6" s="38" t="s">
        <v>305</v>
      </c>
      <c r="B6" s="97">
        <v>2729</v>
      </c>
      <c r="C6" s="38"/>
      <c r="D6" s="38"/>
      <c r="E6" s="38" t="s">
        <v>305</v>
      </c>
      <c r="F6" s="97">
        <v>2256</v>
      </c>
      <c r="G6" s="38"/>
      <c r="H6" s="38"/>
    </row>
    <row r="7" spans="1:8" ht="12.75">
      <c r="A7" s="38" t="s">
        <v>308</v>
      </c>
      <c r="B7" s="97">
        <v>7062</v>
      </c>
      <c r="C7" s="38"/>
      <c r="D7" s="38"/>
      <c r="E7" s="38" t="s">
        <v>331</v>
      </c>
      <c r="F7" s="97">
        <v>6984</v>
      </c>
      <c r="G7" s="38"/>
      <c r="H7" s="38"/>
    </row>
    <row r="8" spans="1:8" ht="12.75">
      <c r="A8" s="38" t="s">
        <v>304</v>
      </c>
      <c r="B8" s="97">
        <v>3415</v>
      </c>
      <c r="C8" s="38"/>
      <c r="D8" s="38"/>
      <c r="E8" s="38" t="s">
        <v>304</v>
      </c>
      <c r="F8" s="97">
        <v>537</v>
      </c>
      <c r="G8" s="38"/>
      <c r="H8" s="38"/>
    </row>
    <row r="9" spans="1:8" ht="12.75">
      <c r="A9" s="38" t="s">
        <v>305</v>
      </c>
      <c r="B9" s="97">
        <v>3647</v>
      </c>
      <c r="C9" s="38"/>
      <c r="D9" s="38"/>
      <c r="E9" s="38" t="s">
        <v>305</v>
      </c>
      <c r="F9" s="97">
        <v>6447</v>
      </c>
      <c r="G9" s="38"/>
      <c r="H9" s="38"/>
    </row>
    <row r="11" spans="1:8" ht="12.75">
      <c r="A11" s="39" t="s">
        <v>77</v>
      </c>
      <c r="B11" s="38"/>
      <c r="C11" s="38"/>
      <c r="D11" s="38"/>
      <c r="E11" s="39" t="s">
        <v>443</v>
      </c>
      <c r="F11" s="38"/>
      <c r="G11" s="38"/>
      <c r="H11" s="38"/>
    </row>
    <row r="12" spans="1:8" ht="12.75">
      <c r="A12" s="39"/>
      <c r="B12" s="38"/>
      <c r="C12" s="38"/>
      <c r="D12" s="38"/>
      <c r="E12" s="39"/>
      <c r="F12" s="38"/>
      <c r="G12" s="38"/>
      <c r="H12" s="38"/>
    </row>
    <row r="13" spans="1:8" ht="12.75">
      <c r="A13" s="39" t="s">
        <v>8</v>
      </c>
      <c r="B13" s="38"/>
      <c r="C13" s="38"/>
      <c r="D13" s="38"/>
      <c r="E13" s="39" t="s">
        <v>411</v>
      </c>
      <c r="F13" s="38"/>
      <c r="G13" s="38"/>
      <c r="H13" s="38"/>
    </row>
    <row r="14" spans="1:8" ht="12.75">
      <c r="A14" s="109"/>
      <c r="B14" s="109"/>
      <c r="C14" s="109"/>
      <c r="D14" s="109"/>
      <c r="E14" s="109"/>
      <c r="F14" s="109"/>
      <c r="G14" s="109"/>
      <c r="H14" s="109"/>
    </row>
    <row r="15" spans="1:8" ht="12.75">
      <c r="A15" s="110" t="s">
        <v>303</v>
      </c>
      <c r="B15" s="111" t="s">
        <v>79</v>
      </c>
      <c r="C15" s="111" t="s">
        <v>80</v>
      </c>
      <c r="D15" s="112" t="s">
        <v>81</v>
      </c>
      <c r="E15" s="110" t="s">
        <v>303</v>
      </c>
      <c r="F15" s="111" t="s">
        <v>79</v>
      </c>
      <c r="G15" s="111" t="s">
        <v>80</v>
      </c>
      <c r="H15" s="112" t="s">
        <v>81</v>
      </c>
    </row>
    <row r="16" spans="1:8" ht="53.25" customHeight="1">
      <c r="A16" s="113" t="s">
        <v>78</v>
      </c>
      <c r="B16" s="113" t="s">
        <v>82</v>
      </c>
      <c r="C16" s="114" t="s">
        <v>83</v>
      </c>
      <c r="D16" s="114" t="s">
        <v>84</v>
      </c>
      <c r="E16" s="113" t="s">
        <v>78</v>
      </c>
      <c r="F16" s="113" t="s">
        <v>82</v>
      </c>
      <c r="G16" s="114" t="s">
        <v>83</v>
      </c>
      <c r="H16" s="115" t="s">
        <v>412</v>
      </c>
    </row>
    <row r="17" spans="1:8" ht="54" customHeight="1">
      <c r="A17" s="193" t="s">
        <v>78</v>
      </c>
      <c r="B17" s="113" t="s">
        <v>70</v>
      </c>
      <c r="C17" s="114" t="s">
        <v>85</v>
      </c>
      <c r="D17" s="114" t="s">
        <v>87</v>
      </c>
      <c r="E17" s="193" t="s">
        <v>78</v>
      </c>
      <c r="F17" s="113" t="s">
        <v>70</v>
      </c>
      <c r="G17" s="114" t="s">
        <v>85</v>
      </c>
      <c r="H17" s="114"/>
    </row>
    <row r="18" spans="1:8" ht="77.25" customHeight="1" hidden="1">
      <c r="A18" s="194"/>
      <c r="B18" s="116"/>
      <c r="C18" s="117" t="s">
        <v>86</v>
      </c>
      <c r="D18" s="117"/>
      <c r="E18" s="194"/>
      <c r="F18" s="116"/>
      <c r="G18" s="117" t="s">
        <v>413</v>
      </c>
      <c r="H18" s="117"/>
    </row>
    <row r="19" spans="1:8" ht="103.5" customHeight="1">
      <c r="A19" s="193" t="s">
        <v>78</v>
      </c>
      <c r="B19" s="113" t="s">
        <v>70</v>
      </c>
      <c r="C19" s="118" t="s">
        <v>88</v>
      </c>
      <c r="D19" s="119" t="s">
        <v>90</v>
      </c>
      <c r="E19" s="193" t="s">
        <v>78</v>
      </c>
      <c r="F19" s="122" t="s">
        <v>70</v>
      </c>
      <c r="G19" s="53" t="s">
        <v>88</v>
      </c>
      <c r="H19" s="123" t="s">
        <v>414</v>
      </c>
    </row>
    <row r="20" spans="1:8" ht="71.25" customHeight="1">
      <c r="A20" s="194"/>
      <c r="B20" s="116"/>
      <c r="C20" s="120" t="s">
        <v>89</v>
      </c>
      <c r="D20" s="121"/>
      <c r="E20" s="194"/>
      <c r="F20" s="116"/>
      <c r="G20" s="120" t="s">
        <v>89</v>
      </c>
      <c r="H20" s="121"/>
    </row>
  </sheetData>
  <sheetProtection/>
  <mergeCells count="4">
    <mergeCell ref="A19:A20"/>
    <mergeCell ref="A17:A18"/>
    <mergeCell ref="E17:E18"/>
    <mergeCell ref="E19:E20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1"/>
  </sheetPr>
  <dimension ref="A1:E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5.8515625" style="0" bestFit="1" customWidth="1"/>
    <col min="2" max="2" width="25.28125" style="0" customWidth="1"/>
    <col min="3" max="3" width="20.421875" style="0" bestFit="1" customWidth="1"/>
    <col min="4" max="4" width="23.57421875" style="0" customWidth="1"/>
    <col min="5" max="5" width="12.57421875" style="0" customWidth="1"/>
  </cols>
  <sheetData>
    <row r="1" spans="1:4" ht="15">
      <c r="A1" s="200" t="s">
        <v>301</v>
      </c>
      <c r="B1" s="200" t="s">
        <v>444</v>
      </c>
      <c r="C1" s="201" t="s">
        <v>57</v>
      </c>
      <c r="D1" s="224">
        <v>130936999</v>
      </c>
    </row>
    <row r="2" spans="1:4" ht="12.75">
      <c r="A2" s="202"/>
      <c r="B2" s="202"/>
      <c r="C2" s="202"/>
      <c r="D2" s="202"/>
    </row>
    <row r="3" spans="1:4" ht="12.75">
      <c r="A3" s="214" t="s">
        <v>91</v>
      </c>
      <c r="B3" s="202"/>
      <c r="C3" s="202"/>
      <c r="D3" s="202"/>
    </row>
    <row r="4" spans="1:5" ht="12.75">
      <c r="A4" s="203" t="s">
        <v>10</v>
      </c>
      <c r="B4" s="203" t="s">
        <v>11</v>
      </c>
      <c r="C4" s="204" t="s">
        <v>12</v>
      </c>
      <c r="D4" s="236" t="s">
        <v>303</v>
      </c>
      <c r="E4" s="32" t="s">
        <v>332</v>
      </c>
    </row>
    <row r="5" spans="1:5" ht="117" customHeight="1">
      <c r="A5" s="26" t="s">
        <v>96</v>
      </c>
      <c r="B5" s="233">
        <v>2832</v>
      </c>
      <c r="C5" s="234">
        <v>104978</v>
      </c>
      <c r="D5" s="26" t="s">
        <v>333</v>
      </c>
      <c r="E5" s="33" t="s">
        <v>334</v>
      </c>
    </row>
    <row r="6" spans="1:5" ht="38.25">
      <c r="A6" s="26" t="s">
        <v>96</v>
      </c>
      <c r="B6" s="233">
        <v>5637</v>
      </c>
      <c r="C6" s="235"/>
      <c r="D6" s="26" t="s">
        <v>98</v>
      </c>
      <c r="E6" s="33"/>
    </row>
    <row r="7" spans="1:5" ht="12.75">
      <c r="A7" s="25" t="s">
        <v>13</v>
      </c>
      <c r="B7" s="25" t="s">
        <v>11</v>
      </c>
      <c r="C7" s="25" t="s">
        <v>12</v>
      </c>
      <c r="D7" s="11"/>
      <c r="E7" s="33"/>
    </row>
    <row r="8" spans="1:5" ht="242.25">
      <c r="A8" s="26" t="s">
        <v>97</v>
      </c>
      <c r="B8" s="13" t="s">
        <v>335</v>
      </c>
      <c r="C8" s="233">
        <v>275990</v>
      </c>
      <c r="D8" s="10" t="s">
        <v>336</v>
      </c>
      <c r="E8" s="33"/>
    </row>
    <row r="10" ht="12.75">
      <c r="B10" s="17"/>
    </row>
    <row r="11" ht="12.75">
      <c r="B11" s="17"/>
    </row>
    <row r="12" ht="12.75">
      <c r="B12" s="17"/>
    </row>
    <row r="13" ht="12.75">
      <c r="B13" s="17"/>
    </row>
    <row r="14" ht="12.75">
      <c r="B14" s="17"/>
    </row>
    <row r="15" ht="12.75">
      <c r="B15" s="17"/>
    </row>
  </sheetData>
  <sheetProtection/>
  <mergeCells count="1">
    <mergeCell ref="C5:C6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E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5.8515625" style="0" bestFit="1" customWidth="1"/>
    <col min="2" max="2" width="36.57421875" style="0" bestFit="1" customWidth="1"/>
    <col min="4" max="4" width="14.8515625" style="0" customWidth="1"/>
    <col min="5" max="5" width="22.8515625" style="0" customWidth="1"/>
  </cols>
  <sheetData>
    <row r="1" spans="1:5" ht="15">
      <c r="A1" s="200" t="s">
        <v>301</v>
      </c>
      <c r="B1" s="212" t="s">
        <v>431</v>
      </c>
      <c r="C1" s="201" t="s">
        <v>57</v>
      </c>
      <c r="D1" s="224">
        <v>117008114</v>
      </c>
      <c r="E1" s="202"/>
    </row>
    <row r="2" spans="1:5" ht="12.75">
      <c r="A2" s="202"/>
      <c r="B2" s="202"/>
      <c r="C2" s="202"/>
      <c r="D2" s="202"/>
      <c r="E2" s="202"/>
    </row>
    <row r="3" spans="1:5" ht="12.75">
      <c r="A3" s="214" t="s">
        <v>58</v>
      </c>
      <c r="B3" s="202"/>
      <c r="C3" s="202"/>
      <c r="D3" s="202"/>
      <c r="E3" s="202"/>
    </row>
    <row r="4" spans="1:5" ht="25.5">
      <c r="A4" s="2"/>
      <c r="B4" s="7" t="s">
        <v>295</v>
      </c>
      <c r="C4" s="7" t="s">
        <v>100</v>
      </c>
      <c r="D4" s="7" t="s">
        <v>303</v>
      </c>
      <c r="E4" s="9" t="s">
        <v>410</v>
      </c>
    </row>
    <row r="5" spans="1:5" ht="12.75">
      <c r="A5" s="2" t="s">
        <v>101</v>
      </c>
      <c r="B5" s="2"/>
      <c r="C5" s="21"/>
      <c r="D5" s="2"/>
      <c r="E5" s="2"/>
    </row>
    <row r="6" spans="1:5" ht="12.75">
      <c r="A6" s="2"/>
      <c r="B6" s="11" t="s">
        <v>54</v>
      </c>
      <c r="C6" s="31">
        <v>192924.45</v>
      </c>
      <c r="D6" s="2"/>
      <c r="E6" s="6">
        <v>353</v>
      </c>
    </row>
    <row r="7" spans="1:5" ht="12.75">
      <c r="A7" s="2"/>
      <c r="B7" s="11"/>
      <c r="C7" s="21"/>
      <c r="D7" s="2"/>
      <c r="E7" s="2"/>
    </row>
    <row r="8" spans="1:5" ht="12.75">
      <c r="A8" s="2"/>
      <c r="B8" s="2"/>
      <c r="C8" s="21"/>
      <c r="D8" s="2"/>
      <c r="E8" s="2"/>
    </row>
    <row r="9" spans="1:5" ht="12.75">
      <c r="A9" s="2"/>
      <c r="B9" s="2"/>
      <c r="C9" s="21"/>
      <c r="D9" s="2"/>
      <c r="E9" s="2"/>
    </row>
    <row r="10" spans="1:5" ht="12.75">
      <c r="A10" s="2"/>
      <c r="B10" s="2"/>
      <c r="C10" s="21"/>
      <c r="D10" s="2"/>
      <c r="E10" s="2"/>
    </row>
    <row r="11" spans="1:5" ht="12.75">
      <c r="A11" s="2" t="s">
        <v>105</v>
      </c>
      <c r="B11" s="2" t="s">
        <v>174</v>
      </c>
      <c r="C11" s="21">
        <v>13709</v>
      </c>
      <c r="D11" s="2"/>
      <c r="E11" s="2"/>
    </row>
    <row r="12" spans="1:5" ht="12.75">
      <c r="A12" s="2"/>
      <c r="B12" s="2" t="s">
        <v>175</v>
      </c>
      <c r="C12" s="21">
        <v>4127</v>
      </c>
      <c r="D12" s="2"/>
      <c r="E12" s="2"/>
    </row>
    <row r="13" spans="1:5" ht="12.75">
      <c r="A13" s="2"/>
      <c r="B13" s="2" t="s">
        <v>107</v>
      </c>
      <c r="C13" s="21">
        <v>1701</v>
      </c>
      <c r="D13" s="2" t="s">
        <v>176</v>
      </c>
      <c r="E13" s="2"/>
    </row>
    <row r="14" spans="1:5" ht="12.75">
      <c r="A14" s="2"/>
      <c r="B14" s="2" t="s">
        <v>177</v>
      </c>
      <c r="C14" s="21">
        <v>20792</v>
      </c>
      <c r="D14" s="2"/>
      <c r="E14" s="2"/>
    </row>
    <row r="15" spans="1:5" ht="12.75">
      <c r="A15" s="2"/>
      <c r="B15" s="2" t="s">
        <v>178</v>
      </c>
      <c r="C15" s="21">
        <v>2226</v>
      </c>
      <c r="D15" s="2"/>
      <c r="E15" s="2"/>
    </row>
    <row r="16" spans="1:5" ht="12.75">
      <c r="A16" s="2"/>
      <c r="B16" s="2" t="s">
        <v>179</v>
      </c>
      <c r="C16" s="21">
        <v>489</v>
      </c>
      <c r="D16" s="2" t="s">
        <v>176</v>
      </c>
      <c r="E16" s="2"/>
    </row>
    <row r="17" spans="1:5" ht="12.75">
      <c r="A17" s="2"/>
      <c r="B17" s="2" t="s">
        <v>180</v>
      </c>
      <c r="C17" s="21">
        <v>405</v>
      </c>
      <c r="D17" s="2"/>
      <c r="E17" s="2"/>
    </row>
    <row r="18" spans="1:5" ht="12.75">
      <c r="A18" s="2"/>
      <c r="B18" s="2"/>
      <c r="C18" s="21"/>
      <c r="D18" s="2"/>
      <c r="E18" s="2"/>
    </row>
    <row r="19" spans="1:5" ht="12.75">
      <c r="A19" s="2"/>
      <c r="B19" s="2" t="s">
        <v>181</v>
      </c>
      <c r="C19" s="21">
        <v>648</v>
      </c>
      <c r="D19" s="2"/>
      <c r="E19" s="2"/>
    </row>
    <row r="20" spans="1:5" ht="12.75">
      <c r="A20" s="2"/>
      <c r="B20" s="2"/>
      <c r="C20" s="4"/>
      <c r="D20" s="2"/>
      <c r="E20" s="2"/>
    </row>
    <row r="21" spans="1:5" ht="12.75">
      <c r="A21" s="2" t="s">
        <v>182</v>
      </c>
      <c r="B21" s="2"/>
      <c r="C21" s="2"/>
      <c r="D21" s="2"/>
      <c r="E21" s="2"/>
    </row>
    <row r="22" spans="1:5" ht="12.75">
      <c r="A22" s="2" t="s">
        <v>183</v>
      </c>
      <c r="B22" s="2"/>
      <c r="C22" s="2"/>
      <c r="D22" s="2"/>
      <c r="E22" s="2"/>
    </row>
    <row r="23" spans="1:5" ht="12.75">
      <c r="A23" s="6"/>
      <c r="B23" s="6" t="s">
        <v>296</v>
      </c>
      <c r="C23" s="8">
        <f>SUM(C11:C15)+489+C17+C19</f>
        <v>44097</v>
      </c>
      <c r="D23" s="2"/>
      <c r="E23" s="6">
        <v>505</v>
      </c>
    </row>
    <row r="24" spans="2:3" ht="25.5">
      <c r="B24" s="10" t="s">
        <v>55</v>
      </c>
      <c r="C24" s="20">
        <v>3649125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1"/>
  </sheetPr>
  <dimension ref="A1:E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29.140625" style="0" customWidth="1"/>
    <col min="3" max="3" width="13.28125" style="0" customWidth="1"/>
    <col min="4" max="4" width="27.28125" style="0" customWidth="1"/>
    <col min="5" max="5" width="12.57421875" style="0" customWidth="1"/>
  </cols>
  <sheetData>
    <row r="1" spans="1:5" ht="26.25">
      <c r="A1" s="216" t="s">
        <v>301</v>
      </c>
      <c r="B1" s="222" t="s">
        <v>445</v>
      </c>
      <c r="C1" s="218" t="s">
        <v>57</v>
      </c>
      <c r="D1" s="219">
        <v>103985077</v>
      </c>
      <c r="E1" s="220"/>
    </row>
    <row r="2" spans="1:5" ht="12.75">
      <c r="A2" s="202"/>
      <c r="B2" s="202"/>
      <c r="C2" s="202"/>
      <c r="D2" s="202"/>
      <c r="E2" s="202"/>
    </row>
    <row r="3" spans="1:5" ht="12.75">
      <c r="A3" s="223" t="s">
        <v>92</v>
      </c>
      <c r="B3" s="220"/>
      <c r="C3" s="220"/>
      <c r="D3" s="220"/>
      <c r="E3" s="220"/>
    </row>
    <row r="4" spans="1:5" ht="51">
      <c r="A4" s="82" t="s">
        <v>10</v>
      </c>
      <c r="B4" s="83" t="s">
        <v>11</v>
      </c>
      <c r="C4" s="82" t="s">
        <v>12</v>
      </c>
      <c r="D4" s="84" t="s">
        <v>303</v>
      </c>
      <c r="E4" s="62" t="s">
        <v>362</v>
      </c>
    </row>
    <row r="5" spans="1:5" ht="38.25">
      <c r="A5" s="63" t="s">
        <v>93</v>
      </c>
      <c r="B5" s="43">
        <v>10820</v>
      </c>
      <c r="C5" s="56">
        <v>156787</v>
      </c>
      <c r="D5" s="53" t="s">
        <v>95</v>
      </c>
      <c r="E5" s="53">
        <v>157</v>
      </c>
    </row>
    <row r="6" spans="1:5" ht="12.75">
      <c r="A6" s="63" t="s">
        <v>94</v>
      </c>
      <c r="B6" s="43">
        <v>13535</v>
      </c>
      <c r="C6" s="85">
        <v>164819.22</v>
      </c>
      <c r="D6" s="199" t="s">
        <v>480</v>
      </c>
      <c r="E6" s="43">
        <v>165</v>
      </c>
    </row>
    <row r="7" spans="1:5" ht="12.75">
      <c r="A7" s="63"/>
      <c r="B7" s="43"/>
      <c r="C7" s="85" t="s">
        <v>327</v>
      </c>
      <c r="D7" s="43"/>
      <c r="E7" s="46">
        <f>SUM(E5:E6)</f>
        <v>322</v>
      </c>
    </row>
    <row r="8" spans="1:5" ht="12.75">
      <c r="A8" s="82" t="s">
        <v>13</v>
      </c>
      <c r="B8" s="83" t="s">
        <v>11</v>
      </c>
      <c r="C8" s="82" t="s">
        <v>12</v>
      </c>
      <c r="D8" s="43"/>
      <c r="E8" s="43"/>
    </row>
    <row r="9" spans="1:5" ht="12.75">
      <c r="A9" s="63" t="s">
        <v>14</v>
      </c>
      <c r="B9" s="43">
        <v>5300</v>
      </c>
      <c r="C9" s="43">
        <v>110274</v>
      </c>
      <c r="D9" s="195" t="s">
        <v>363</v>
      </c>
      <c r="E9" s="43">
        <v>101</v>
      </c>
    </row>
    <row r="10" spans="1:5" ht="12.75">
      <c r="A10" s="63" t="s">
        <v>15</v>
      </c>
      <c r="B10" s="43">
        <v>1754</v>
      </c>
      <c r="C10" s="43">
        <v>36474</v>
      </c>
      <c r="D10" s="196"/>
      <c r="E10" s="43">
        <v>33</v>
      </c>
    </row>
    <row r="11" spans="1:5" ht="12.75">
      <c r="A11" s="63" t="s">
        <v>16</v>
      </c>
      <c r="B11" s="43">
        <v>44.7</v>
      </c>
      <c r="C11" s="43">
        <v>944</v>
      </c>
      <c r="D11" s="196"/>
      <c r="E11" s="43">
        <v>1</v>
      </c>
    </row>
    <row r="12" spans="1:5" ht="12.75">
      <c r="A12" s="63" t="s">
        <v>17</v>
      </c>
      <c r="B12" s="43">
        <v>92.1</v>
      </c>
      <c r="C12" s="43">
        <v>1916</v>
      </c>
      <c r="D12" s="196"/>
      <c r="E12" s="43">
        <v>2</v>
      </c>
    </row>
    <row r="13" spans="1:5" ht="12.75">
      <c r="A13" s="63" t="s">
        <v>18</v>
      </c>
      <c r="B13" s="43">
        <v>543</v>
      </c>
      <c r="C13" s="43">
        <v>11297</v>
      </c>
      <c r="D13" s="196"/>
      <c r="E13" s="43">
        <v>10</v>
      </c>
    </row>
    <row r="14" spans="1:5" ht="12.75">
      <c r="A14" s="63" t="s">
        <v>19</v>
      </c>
      <c r="B14" s="43">
        <v>112</v>
      </c>
      <c r="C14" s="43">
        <v>2329</v>
      </c>
      <c r="D14" s="196"/>
      <c r="E14" s="43">
        <v>2</v>
      </c>
    </row>
    <row r="15" spans="1:5" ht="12.75">
      <c r="A15" s="63" t="s">
        <v>20</v>
      </c>
      <c r="B15" s="43">
        <v>38.3</v>
      </c>
      <c r="C15" s="43">
        <v>845</v>
      </c>
      <c r="D15" s="197"/>
      <c r="E15" s="43">
        <v>1</v>
      </c>
    </row>
    <row r="16" spans="1:5" ht="12.75">
      <c r="A16" s="43"/>
      <c r="B16" s="43"/>
      <c r="C16" s="46" t="s">
        <v>316</v>
      </c>
      <c r="D16" s="43"/>
      <c r="E16" s="46">
        <f>SUM(E9:E15)</f>
        <v>150</v>
      </c>
    </row>
    <row r="18" spans="1:5" ht="12.75">
      <c r="A18" s="18" t="s">
        <v>9</v>
      </c>
      <c r="B18" s="36"/>
      <c r="C18" s="36"/>
      <c r="D18" s="36"/>
      <c r="E18" s="36"/>
    </row>
  </sheetData>
  <sheetProtection/>
  <mergeCells count="1">
    <mergeCell ref="D9:D15"/>
  </mergeCells>
  <hyperlinks>
    <hyperlink ref="A18" r:id="rId1" display="https://public.brra.bg/CheckUps/Verifications/ActiveCondition.ra?guid=89a92320694842848ceeac42b3917e08"/>
  </hyperlinks>
  <printOptions/>
  <pageMargins left="0.7" right="0.7" top="0.75" bottom="0.75" header="0.3" footer="0.3"/>
  <pageSetup horizontalDpi="600" verticalDpi="600" orientation="portrait" paperSize="9" scale="87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1"/>
  </sheetPr>
  <dimension ref="A1:F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140625" style="0" bestFit="1" customWidth="1"/>
    <col min="2" max="2" width="28.140625" style="0" customWidth="1"/>
    <col min="3" max="3" width="13.28125" style="0" customWidth="1"/>
    <col min="4" max="4" width="10.00390625" style="0" bestFit="1" customWidth="1"/>
    <col min="5" max="5" width="9.00390625" style="0" bestFit="1" customWidth="1"/>
  </cols>
  <sheetData>
    <row r="1" spans="1:6" ht="12.75">
      <c r="A1" s="237" t="s">
        <v>301</v>
      </c>
      <c r="B1" s="223" t="s">
        <v>446</v>
      </c>
      <c r="C1" s="238" t="s">
        <v>57</v>
      </c>
      <c r="D1" s="219">
        <v>103983884</v>
      </c>
      <c r="E1" s="220"/>
      <c r="F1" s="36"/>
    </row>
    <row r="2" spans="1:5" ht="12.75">
      <c r="A2" s="202"/>
      <c r="B2" s="202"/>
      <c r="C2" s="202"/>
      <c r="D2" s="202"/>
      <c r="E2" s="202"/>
    </row>
    <row r="3" spans="1:6" ht="63.75">
      <c r="A3" s="62" t="s">
        <v>10</v>
      </c>
      <c r="B3" s="62" t="s">
        <v>11</v>
      </c>
      <c r="C3" s="62" t="s">
        <v>12</v>
      </c>
      <c r="D3" s="62" t="s">
        <v>303</v>
      </c>
      <c r="E3" s="62" t="s">
        <v>361</v>
      </c>
      <c r="F3" s="36"/>
    </row>
    <row r="4" spans="1:6" ht="12.75">
      <c r="A4" s="78" t="s">
        <v>21</v>
      </c>
      <c r="B4" s="62">
        <v>1002</v>
      </c>
      <c r="C4" s="62">
        <v>10571</v>
      </c>
      <c r="D4" s="62" t="s">
        <v>479</v>
      </c>
      <c r="E4" s="62">
        <v>10571</v>
      </c>
      <c r="F4" s="36"/>
    </row>
    <row r="5" spans="1:6" ht="12.75">
      <c r="A5" s="78" t="s">
        <v>22</v>
      </c>
      <c r="B5" s="62">
        <v>525</v>
      </c>
      <c r="C5" s="62">
        <v>22102</v>
      </c>
      <c r="D5" s="62" t="s">
        <v>479</v>
      </c>
      <c r="E5" s="62">
        <v>22102</v>
      </c>
      <c r="F5" s="36"/>
    </row>
    <row r="6" spans="1:6" ht="25.5">
      <c r="A6" s="79" t="s">
        <v>13</v>
      </c>
      <c r="B6" s="62" t="s">
        <v>11</v>
      </c>
      <c r="C6" s="62" t="s">
        <v>12</v>
      </c>
      <c r="D6" s="62"/>
      <c r="E6" s="62"/>
      <c r="F6" s="36"/>
    </row>
    <row r="7" spans="1:6" ht="12.75">
      <c r="A7" s="80" t="s">
        <v>23</v>
      </c>
      <c r="B7" s="62">
        <v>358</v>
      </c>
      <c r="C7" s="62">
        <v>372592</v>
      </c>
      <c r="D7" s="62" t="s">
        <v>479</v>
      </c>
      <c r="E7" s="62">
        <v>367</v>
      </c>
      <c r="F7" s="38"/>
    </row>
    <row r="8" spans="1:6" ht="12.75">
      <c r="A8" s="81" t="s">
        <v>24</v>
      </c>
      <c r="B8" s="62">
        <v>268</v>
      </c>
      <c r="C8" s="62">
        <v>42680</v>
      </c>
      <c r="D8" s="62" t="s">
        <v>479</v>
      </c>
      <c r="E8" s="62">
        <v>42</v>
      </c>
      <c r="F8" s="36"/>
    </row>
    <row r="11" ht="12.75">
      <c r="A11" t="s">
        <v>478</v>
      </c>
    </row>
  </sheetData>
  <sheetProtection/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G1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5.8515625" style="0" bestFit="1" customWidth="1"/>
    <col min="2" max="2" width="31.140625" style="0" bestFit="1" customWidth="1"/>
    <col min="3" max="3" width="14.8515625" style="0" customWidth="1"/>
    <col min="4" max="4" width="18.7109375" style="0" bestFit="1" customWidth="1"/>
    <col min="5" max="5" width="27.7109375" style="0" customWidth="1"/>
    <col min="6" max="6" width="18.7109375" style="0" customWidth="1"/>
    <col min="7" max="7" width="10.00390625" style="0" bestFit="1" customWidth="1"/>
  </cols>
  <sheetData>
    <row r="1" spans="1:6" ht="15">
      <c r="A1" s="200" t="s">
        <v>301</v>
      </c>
      <c r="B1" s="212" t="s">
        <v>432</v>
      </c>
      <c r="C1" s="201" t="s">
        <v>57</v>
      </c>
      <c r="D1" s="213">
        <v>106006580</v>
      </c>
      <c r="E1" s="202"/>
      <c r="F1" s="202"/>
    </row>
    <row r="2" spans="1:6" ht="12.75">
      <c r="A2" s="202"/>
      <c r="B2" s="202"/>
      <c r="C2" s="202"/>
      <c r="D2" s="202"/>
      <c r="E2" s="202"/>
      <c r="F2" s="202"/>
    </row>
    <row r="3" spans="1:6" ht="12.75" customHeight="1">
      <c r="A3" s="214" t="s">
        <v>59</v>
      </c>
      <c r="B3" s="215"/>
      <c r="C3" s="202"/>
      <c r="D3" s="202"/>
      <c r="E3" s="202"/>
      <c r="F3" s="202"/>
    </row>
    <row r="4" spans="1:6" ht="25.5">
      <c r="A4" s="7"/>
      <c r="B4" s="7" t="s">
        <v>295</v>
      </c>
      <c r="C4" s="27" t="s">
        <v>100</v>
      </c>
      <c r="D4" s="2"/>
      <c r="E4" s="7" t="s">
        <v>303</v>
      </c>
      <c r="F4" s="10" t="s">
        <v>315</v>
      </c>
    </row>
    <row r="5" spans="1:7" ht="12.75">
      <c r="A5" s="5" t="s">
        <v>101</v>
      </c>
      <c r="B5" s="2" t="s">
        <v>103</v>
      </c>
      <c r="C5" s="28">
        <v>52140</v>
      </c>
      <c r="D5" s="2"/>
      <c r="E5" s="19" t="s">
        <v>481</v>
      </c>
      <c r="F5" s="2"/>
      <c r="G5" s="15"/>
    </row>
    <row r="6" spans="1:6" ht="12.75">
      <c r="A6" s="5"/>
      <c r="B6" s="2" t="s">
        <v>104</v>
      </c>
      <c r="C6" s="28">
        <v>30000</v>
      </c>
      <c r="D6" s="2"/>
      <c r="E6" s="2"/>
      <c r="F6" s="6">
        <v>56</v>
      </c>
    </row>
    <row r="7" spans="1:6" ht="12.75">
      <c r="A7" s="5"/>
      <c r="B7" s="6" t="s">
        <v>298</v>
      </c>
      <c r="C7" s="29">
        <f>SUM(C5:C6)</f>
        <v>82140</v>
      </c>
      <c r="D7" s="2"/>
      <c r="E7" s="2"/>
      <c r="F7" s="2"/>
    </row>
    <row r="8" spans="1:6" ht="12.75">
      <c r="A8" s="5"/>
      <c r="B8" s="2"/>
      <c r="C8" s="28"/>
      <c r="D8" s="2"/>
      <c r="E8" s="2"/>
      <c r="F8" s="2"/>
    </row>
    <row r="9" spans="1:6" ht="12.75">
      <c r="A9" s="5" t="s">
        <v>105</v>
      </c>
      <c r="B9" s="2" t="s">
        <v>106</v>
      </c>
      <c r="C9" s="28">
        <v>24</v>
      </c>
      <c r="D9" s="2"/>
      <c r="E9" s="2"/>
      <c r="F9" s="2"/>
    </row>
    <row r="10" spans="1:6" ht="12.75">
      <c r="A10" s="5"/>
      <c r="B10" s="2" t="s">
        <v>107</v>
      </c>
      <c r="C10" s="28">
        <v>377</v>
      </c>
      <c r="D10" s="2"/>
      <c r="E10" s="2"/>
      <c r="F10" s="2"/>
    </row>
    <row r="11" spans="1:6" ht="12.75">
      <c r="A11" s="5"/>
      <c r="B11" s="2" t="s">
        <v>108</v>
      </c>
      <c r="C11" s="28">
        <v>174</v>
      </c>
      <c r="D11" s="2"/>
      <c r="E11" s="2"/>
      <c r="F11" s="2"/>
    </row>
    <row r="12" spans="1:6" ht="12.75">
      <c r="A12" s="5"/>
      <c r="B12" s="2" t="s">
        <v>109</v>
      </c>
      <c r="C12" s="28">
        <v>1435</v>
      </c>
      <c r="D12" s="19" t="s">
        <v>39</v>
      </c>
      <c r="E12" s="2"/>
      <c r="F12" s="19"/>
    </row>
    <row r="13" spans="1:6" ht="12.75">
      <c r="A13" s="5"/>
      <c r="B13" s="2" t="s">
        <v>110</v>
      </c>
      <c r="C13" s="28">
        <v>840</v>
      </c>
      <c r="D13" s="19" t="s">
        <v>39</v>
      </c>
      <c r="E13" s="2"/>
      <c r="F13" s="19"/>
    </row>
    <row r="14" spans="1:6" ht="12.75">
      <c r="A14" s="5"/>
      <c r="B14" s="2" t="s">
        <v>111</v>
      </c>
      <c r="C14" s="28"/>
      <c r="D14" s="19" t="s">
        <v>40</v>
      </c>
      <c r="E14" s="2"/>
      <c r="F14" s="19"/>
    </row>
    <row r="15" spans="1:6" ht="12.75">
      <c r="A15" s="5"/>
      <c r="B15" s="2" t="s">
        <v>112</v>
      </c>
      <c r="C15" s="28">
        <v>175</v>
      </c>
      <c r="D15" s="2"/>
      <c r="E15" s="2"/>
      <c r="F15" s="2"/>
    </row>
    <row r="16" spans="1:6" ht="12.75">
      <c r="A16" s="5"/>
      <c r="B16" s="2" t="s">
        <v>113</v>
      </c>
      <c r="C16" s="28">
        <v>197</v>
      </c>
      <c r="D16" s="2"/>
      <c r="E16" s="2"/>
      <c r="F16" s="2"/>
    </row>
    <row r="17" spans="1:6" ht="12.75">
      <c r="A17" s="5"/>
      <c r="B17" s="2" t="s">
        <v>120</v>
      </c>
      <c r="C17" s="28">
        <v>288</v>
      </c>
      <c r="D17" s="2"/>
      <c r="E17" s="2"/>
      <c r="F17" s="2"/>
    </row>
    <row r="18" spans="4:6" ht="12.75">
      <c r="D18" s="2"/>
      <c r="E18" s="2"/>
      <c r="F18" s="2"/>
    </row>
    <row r="19" spans="1:6" ht="12.75">
      <c r="A19" s="5"/>
      <c r="B19" s="2" t="s">
        <v>114</v>
      </c>
      <c r="C19" s="28">
        <v>11</v>
      </c>
      <c r="D19" s="2"/>
      <c r="E19" s="2"/>
      <c r="F19" s="2"/>
    </row>
    <row r="20" spans="1:6" ht="12.75">
      <c r="A20" s="5"/>
      <c r="B20" s="2" t="s">
        <v>115</v>
      </c>
      <c r="C20" s="28">
        <v>324</v>
      </c>
      <c r="D20" s="2"/>
      <c r="E20" s="2"/>
      <c r="F20" s="2"/>
    </row>
    <row r="21" spans="1:6" ht="12.75">
      <c r="A21" s="5"/>
      <c r="B21" s="19" t="s">
        <v>41</v>
      </c>
      <c r="C21" s="28">
        <v>87</v>
      </c>
      <c r="D21" s="2"/>
      <c r="E21" s="2"/>
      <c r="F21" s="2"/>
    </row>
    <row r="22" spans="1:6" ht="12.75">
      <c r="A22" s="5"/>
      <c r="B22" s="2" t="s">
        <v>117</v>
      </c>
      <c r="C22" s="28"/>
      <c r="D22" s="19" t="s">
        <v>40</v>
      </c>
      <c r="E22" s="2"/>
      <c r="F22" s="19"/>
    </row>
    <row r="23" spans="1:6" ht="12.75">
      <c r="A23" s="5"/>
      <c r="B23" s="2" t="s">
        <v>116</v>
      </c>
      <c r="C23" s="28">
        <f>347+195</f>
        <v>542</v>
      </c>
      <c r="D23" s="2"/>
      <c r="E23" s="2"/>
      <c r="F23" s="2"/>
    </row>
    <row r="24" spans="1:6" ht="12.75">
      <c r="A24" s="5"/>
      <c r="B24" s="2" t="s">
        <v>119</v>
      </c>
      <c r="C24" s="28">
        <v>32</v>
      </c>
      <c r="D24" s="2"/>
      <c r="E24" s="2"/>
      <c r="F24" s="2"/>
    </row>
    <row r="25" spans="1:6" ht="12.75">
      <c r="A25" s="5"/>
      <c r="B25" s="2" t="s">
        <v>118</v>
      </c>
      <c r="C25" s="28">
        <v>108</v>
      </c>
      <c r="D25" s="2"/>
      <c r="E25" s="2"/>
      <c r="F25" s="2"/>
    </row>
    <row r="26" spans="1:6" ht="12.75">
      <c r="A26" s="5"/>
      <c r="B26" s="6" t="s">
        <v>298</v>
      </c>
      <c r="C26" s="29">
        <f>SUM(C9:C25)</f>
        <v>4614</v>
      </c>
      <c r="D26" s="2"/>
      <c r="E26" s="2"/>
      <c r="F26" s="6">
        <v>5</v>
      </c>
    </row>
    <row r="27" spans="1:3" s="22" customFormat="1" ht="25.5">
      <c r="A27" s="24"/>
      <c r="B27" s="30" t="s">
        <v>42</v>
      </c>
      <c r="C27" s="3">
        <v>191000</v>
      </c>
    </row>
    <row r="28" s="22" customFormat="1" ht="12.75"/>
    <row r="29" spans="2:4" s="22" customFormat="1" ht="12.75">
      <c r="B29" s="24"/>
      <c r="D29" s="23"/>
    </row>
    <row r="30" spans="2:4" s="22" customFormat="1" ht="12.75">
      <c r="B30" s="24"/>
      <c r="D30" s="23"/>
    </row>
    <row r="31" spans="2:4" s="22" customFormat="1" ht="12.75">
      <c r="B31" s="24"/>
      <c r="D31" s="23"/>
    </row>
    <row r="32" spans="2:4" s="22" customFormat="1" ht="12.75">
      <c r="B32" s="24"/>
      <c r="D32" s="23"/>
    </row>
    <row r="33" spans="2:4" s="22" customFormat="1" ht="12.75">
      <c r="B33" s="24"/>
      <c r="D33" s="23"/>
    </row>
    <row r="34" spans="1:5" s="22" customFormat="1" ht="12.75">
      <c r="A34" s="206"/>
      <c r="B34" s="207"/>
      <c r="C34" s="208"/>
      <c r="D34" s="207"/>
      <c r="E34" s="15"/>
    </row>
    <row r="35" spans="1:4" ht="12.75">
      <c r="A35" s="207"/>
      <c r="B35" s="206"/>
      <c r="C35" s="207"/>
      <c r="D35" s="208"/>
    </row>
    <row r="36" spans="1:4" ht="12.75">
      <c r="A36" s="207"/>
      <c r="B36" s="206"/>
      <c r="C36" s="207"/>
      <c r="D36" s="208"/>
    </row>
    <row r="37" spans="1:4" ht="12.75">
      <c r="A37" s="207"/>
      <c r="B37" s="206"/>
      <c r="C37" s="207"/>
      <c r="D37" s="208"/>
    </row>
    <row r="38" spans="1:5" ht="12.75">
      <c r="A38" s="207"/>
      <c r="B38" s="206"/>
      <c r="C38" s="209"/>
      <c r="D38" s="210"/>
      <c r="E38" s="12"/>
    </row>
    <row r="39" spans="1:4" ht="12.75">
      <c r="A39" s="207"/>
      <c r="B39" s="206"/>
      <c r="C39" s="207"/>
      <c r="D39" s="208"/>
    </row>
    <row r="40" spans="1:4" ht="25.5" customHeight="1">
      <c r="A40" s="207"/>
      <c r="B40" s="211"/>
      <c r="C40" s="211"/>
      <c r="D40" s="211"/>
    </row>
    <row r="41" spans="1:4" ht="12.75">
      <c r="A41" s="207"/>
      <c r="B41" s="206"/>
      <c r="C41" s="207"/>
      <c r="D41" s="208"/>
    </row>
    <row r="42" spans="1:4" ht="12.75">
      <c r="A42" s="207"/>
      <c r="B42" s="206"/>
      <c r="C42" s="207"/>
      <c r="D42" s="208"/>
    </row>
    <row r="43" spans="1:4" ht="12.75">
      <c r="A43" s="207"/>
      <c r="B43" s="206"/>
      <c r="C43" s="207"/>
      <c r="D43" s="208"/>
    </row>
    <row r="44" spans="1:4" ht="12.75">
      <c r="A44" s="207"/>
      <c r="B44" s="206"/>
      <c r="C44" s="207"/>
      <c r="D44" s="208"/>
    </row>
    <row r="45" spans="1:4" ht="12.75">
      <c r="A45" s="207"/>
      <c r="B45" s="206"/>
      <c r="C45" s="207"/>
      <c r="D45" s="208"/>
    </row>
    <row r="46" spans="1:4" ht="12.75">
      <c r="A46" s="207"/>
      <c r="B46" s="206"/>
      <c r="C46" s="207"/>
      <c r="D46" s="208"/>
    </row>
    <row r="47" spans="1:4" ht="12.75">
      <c r="A47" s="207"/>
      <c r="B47" s="206"/>
      <c r="C47" s="207"/>
      <c r="D47" s="208"/>
    </row>
    <row r="48" spans="1:4" ht="12.75">
      <c r="A48" s="207"/>
      <c r="B48" s="206"/>
      <c r="C48" s="207"/>
      <c r="D48" s="208"/>
    </row>
    <row r="49" spans="1:4" ht="12.75">
      <c r="A49" s="207"/>
      <c r="B49" s="206"/>
      <c r="C49" s="207"/>
      <c r="D49" s="208"/>
    </row>
    <row r="50" spans="1:4" ht="12.75">
      <c r="A50" s="207"/>
      <c r="B50" s="206"/>
      <c r="C50" s="207"/>
      <c r="D50" s="208"/>
    </row>
    <row r="51" spans="1:4" ht="12.75">
      <c r="A51" s="207"/>
      <c r="B51" s="211"/>
      <c r="C51" s="211"/>
      <c r="D51" s="211"/>
    </row>
    <row r="52" spans="1:4" ht="12.75">
      <c r="A52" s="207"/>
      <c r="B52" s="206"/>
      <c r="C52" s="207"/>
      <c r="D52" s="208"/>
    </row>
    <row r="53" spans="1:4" ht="12.75">
      <c r="A53" s="207"/>
      <c r="B53" s="211"/>
      <c r="C53" s="211"/>
      <c r="D53" s="211"/>
    </row>
    <row r="54" spans="1:4" ht="12.75">
      <c r="A54" s="207"/>
      <c r="B54" s="206"/>
      <c r="C54" s="207"/>
      <c r="D54" s="208"/>
    </row>
    <row r="55" spans="1:4" ht="12.75">
      <c r="A55" s="207"/>
      <c r="B55" s="206"/>
      <c r="C55" s="207"/>
      <c r="D55" s="207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</sheetData>
  <sheetProtection/>
  <mergeCells count="3">
    <mergeCell ref="B40:D40"/>
    <mergeCell ref="B51:D51"/>
    <mergeCell ref="B53:D53"/>
  </mergeCells>
  <printOptions/>
  <pageMargins left="0.75" right="0.75" top="1" bottom="1" header="0.5" footer="0.5"/>
  <pageSetup horizontalDpi="600" verticalDpi="600" orientation="portrait" paperSize="9" scale="82" r:id="rId3"/>
  <rowBreaks count="1" manualBreakCount="1">
    <brk id="3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E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2" max="2" width="36.00390625" style="0" customWidth="1"/>
    <col min="3" max="3" width="12.57421875" style="0" customWidth="1"/>
    <col min="4" max="4" width="11.00390625" style="0" bestFit="1" customWidth="1"/>
  </cols>
  <sheetData>
    <row r="1" spans="1:5" ht="15">
      <c r="A1" s="216" t="s">
        <v>301</v>
      </c>
      <c r="B1" s="217" t="s">
        <v>310</v>
      </c>
      <c r="C1" s="218" t="s">
        <v>57</v>
      </c>
      <c r="D1" s="225">
        <v>130734937</v>
      </c>
      <c r="E1" s="220"/>
    </row>
    <row r="2" spans="1:5" ht="12.75">
      <c r="A2" s="202"/>
      <c r="B2" s="202"/>
      <c r="C2" s="202"/>
      <c r="D2" s="202"/>
      <c r="E2" s="202"/>
    </row>
    <row r="3" ht="18" customHeight="1" hidden="1"/>
    <row r="5" ht="12.75" hidden="1"/>
    <row r="6" spans="1:5" ht="12.75">
      <c r="A6" s="39" t="s">
        <v>310</v>
      </c>
      <c r="B6" s="40"/>
      <c r="C6" s="36"/>
      <c r="D6" s="36"/>
      <c r="E6" s="36"/>
    </row>
    <row r="7" spans="1:5" ht="12.75">
      <c r="A7" s="41"/>
      <c r="B7" s="41" t="s">
        <v>295</v>
      </c>
      <c r="C7" s="42" t="s">
        <v>100</v>
      </c>
      <c r="D7" s="43"/>
      <c r="E7" s="41" t="s">
        <v>303</v>
      </c>
    </row>
    <row r="8" spans="1:5" ht="12.75">
      <c r="A8" s="44" t="s">
        <v>101</v>
      </c>
      <c r="B8" s="43" t="s">
        <v>103</v>
      </c>
      <c r="C8" s="43">
        <v>7834</v>
      </c>
      <c r="D8" s="45"/>
      <c r="E8" s="43"/>
    </row>
    <row r="9" spans="1:5" ht="12.75">
      <c r="A9" s="44"/>
      <c r="B9" s="43"/>
      <c r="C9" s="45"/>
      <c r="D9" s="43"/>
      <c r="E9" s="43"/>
    </row>
    <row r="10" spans="1:5" ht="12.75">
      <c r="A10" s="44"/>
      <c r="B10" s="46"/>
      <c r="C10" s="47"/>
      <c r="D10" s="43"/>
      <c r="E10" s="43"/>
    </row>
    <row r="11" spans="1:5" ht="12.75">
      <c r="A11" s="44"/>
      <c r="B11" s="43"/>
      <c r="C11" s="45"/>
      <c r="D11" s="43"/>
      <c r="E11" s="43"/>
    </row>
    <row r="12" spans="1:5" ht="12.75">
      <c r="A12" s="44" t="s">
        <v>105</v>
      </c>
      <c r="B12" s="48" t="s">
        <v>311</v>
      </c>
      <c r="C12" s="45">
        <v>7227</v>
      </c>
      <c r="D12" s="43"/>
      <c r="E12" s="43"/>
    </row>
    <row r="13" spans="1:5" ht="12.75">
      <c r="A13" s="44"/>
      <c r="B13" s="43"/>
      <c r="C13" s="45"/>
      <c r="D13" s="43"/>
      <c r="E13" s="43"/>
    </row>
    <row r="14" spans="1:5" ht="12.75">
      <c r="A14" s="49"/>
      <c r="B14" s="49"/>
      <c r="C14" s="49"/>
      <c r="D14" s="49"/>
      <c r="E14" s="49"/>
    </row>
    <row r="15" spans="1:5" ht="12.75">
      <c r="A15" s="49"/>
      <c r="B15" s="50"/>
      <c r="C15" s="49"/>
      <c r="D15" s="51"/>
      <c r="E15" s="49"/>
    </row>
    <row r="16" spans="1:5" ht="12.75">
      <c r="A16" s="52" t="s">
        <v>337</v>
      </c>
      <c r="B16" s="52"/>
      <c r="C16" s="49"/>
      <c r="D16" s="51"/>
      <c r="E16" s="49"/>
    </row>
    <row r="17" spans="1:5" ht="12.75">
      <c r="A17" s="49"/>
      <c r="B17" s="50"/>
      <c r="C17" s="49"/>
      <c r="D17" s="51"/>
      <c r="E17" s="49"/>
    </row>
    <row r="18" spans="1:5" ht="12.75">
      <c r="A18" s="49"/>
      <c r="B18" s="50"/>
      <c r="C18" s="49"/>
      <c r="D18" s="51"/>
      <c r="E18" s="4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F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4.57421875" style="0" customWidth="1"/>
    <col min="4" max="4" width="23.28125" style="0" customWidth="1"/>
    <col min="5" max="5" width="14.28125" style="0" customWidth="1"/>
    <col min="6" max="6" width="16.28125" style="0" customWidth="1"/>
  </cols>
  <sheetData>
    <row r="1" spans="1:6" ht="26.25">
      <c r="A1" s="216" t="s">
        <v>301</v>
      </c>
      <c r="B1" s="217" t="s">
        <v>433</v>
      </c>
      <c r="C1" s="218" t="s">
        <v>57</v>
      </c>
      <c r="D1" s="219">
        <v>118021120</v>
      </c>
      <c r="E1" s="220"/>
      <c r="F1" s="220"/>
    </row>
    <row r="2" spans="1:6" ht="12.75">
      <c r="A2" s="108"/>
      <c r="B2" s="221"/>
      <c r="C2" s="220"/>
      <c r="D2" s="220"/>
      <c r="E2" s="220"/>
      <c r="F2" s="220"/>
    </row>
    <row r="3" spans="1:6" ht="12.75">
      <c r="A3" s="202"/>
      <c r="B3" s="202"/>
      <c r="C3" s="202"/>
      <c r="D3" s="202"/>
      <c r="E3" s="202"/>
      <c r="F3" s="202"/>
    </row>
    <row r="4" spans="1:6" ht="12.75">
      <c r="A4" s="223" t="s">
        <v>60</v>
      </c>
      <c r="B4" s="220"/>
      <c r="C4" s="220"/>
      <c r="D4" s="220"/>
      <c r="E4" s="220"/>
      <c r="F4" s="220"/>
    </row>
    <row r="5" spans="1:6" ht="38.25">
      <c r="A5" s="46"/>
      <c r="B5" s="46" t="s">
        <v>295</v>
      </c>
      <c r="C5" s="41" t="s">
        <v>100</v>
      </c>
      <c r="D5" s="46"/>
      <c r="E5" s="41" t="s">
        <v>303</v>
      </c>
      <c r="F5" s="53" t="s">
        <v>385</v>
      </c>
    </row>
    <row r="6" spans="1:6" ht="12.75">
      <c r="A6" s="43" t="s">
        <v>101</v>
      </c>
      <c r="B6" s="43" t="s">
        <v>103</v>
      </c>
      <c r="C6" s="56">
        <v>106446</v>
      </c>
      <c r="D6" s="43" t="s">
        <v>25</v>
      </c>
      <c r="E6" s="43"/>
      <c r="F6" s="46">
        <v>265</v>
      </c>
    </row>
    <row r="7" spans="1:6" ht="12.75">
      <c r="A7" s="43"/>
      <c r="B7" s="43"/>
      <c r="C7" s="56"/>
      <c r="D7" s="43"/>
      <c r="E7" s="43"/>
      <c r="F7" s="43"/>
    </row>
    <row r="8" spans="1:6" ht="12.75">
      <c r="A8" s="43"/>
      <c r="B8" s="43"/>
      <c r="C8" s="56"/>
      <c r="D8" s="43"/>
      <c r="E8" s="43"/>
      <c r="F8" s="43"/>
    </row>
    <row r="9" spans="1:6" ht="12.75">
      <c r="A9" s="43" t="s">
        <v>105</v>
      </c>
      <c r="B9" s="43" t="s">
        <v>26</v>
      </c>
      <c r="C9" s="56">
        <v>23030</v>
      </c>
      <c r="D9" s="43"/>
      <c r="E9" s="43"/>
      <c r="F9" s="43"/>
    </row>
    <row r="10" spans="1:6" ht="12.75">
      <c r="A10" s="43"/>
      <c r="B10" s="43" t="s">
        <v>144</v>
      </c>
      <c r="C10" s="56">
        <v>4704</v>
      </c>
      <c r="D10" s="43"/>
      <c r="E10" s="43"/>
      <c r="F10" s="43"/>
    </row>
    <row r="11" spans="1:6" ht="38.25">
      <c r="A11" s="43"/>
      <c r="B11" s="44" t="s">
        <v>145</v>
      </c>
      <c r="C11" s="56">
        <v>3920</v>
      </c>
      <c r="D11" s="43"/>
      <c r="E11" s="43"/>
      <c r="F11" s="43"/>
    </row>
    <row r="12" spans="1:6" ht="12.75">
      <c r="A12" s="43"/>
      <c r="B12" s="63" t="s">
        <v>27</v>
      </c>
      <c r="C12" s="56">
        <v>2800</v>
      </c>
      <c r="D12" s="63" t="s">
        <v>28</v>
      </c>
      <c r="E12" s="43"/>
      <c r="F12" s="43"/>
    </row>
    <row r="13" spans="1:6" ht="12.75">
      <c r="A13" s="46"/>
      <c r="B13" s="46" t="s">
        <v>296</v>
      </c>
      <c r="C13" s="71">
        <v>34454</v>
      </c>
      <c r="D13" s="46"/>
      <c r="E13" s="43"/>
      <c r="F13" s="46">
        <v>246</v>
      </c>
    </row>
    <row r="14" spans="1:6" ht="12.75">
      <c r="A14" s="36"/>
      <c r="B14" s="36"/>
      <c r="C14" s="36"/>
      <c r="D14" s="36"/>
      <c r="E14" s="36"/>
      <c r="F14" s="63"/>
    </row>
    <row r="15" spans="1:6" ht="38.25">
      <c r="A15" s="36"/>
      <c r="B15" s="44" t="s">
        <v>29</v>
      </c>
      <c r="C15" s="72">
        <v>507075</v>
      </c>
      <c r="D15" s="36"/>
      <c r="E15" s="36"/>
      <c r="F15" s="63"/>
    </row>
    <row r="16" spans="1:6" ht="12.75">
      <c r="A16" s="36"/>
      <c r="B16" s="36"/>
      <c r="C16" s="36"/>
      <c r="D16" s="36"/>
      <c r="E16" s="49"/>
      <c r="F16" s="49"/>
    </row>
    <row r="17" spans="1:6" ht="12.75">
      <c r="A17" s="36"/>
      <c r="B17" s="36"/>
      <c r="C17" s="36"/>
      <c r="D17" s="36"/>
      <c r="E17" s="49"/>
      <c r="F17" s="49"/>
    </row>
    <row r="18" spans="1:6" ht="12.75">
      <c r="A18" s="36"/>
      <c r="B18" s="36"/>
      <c r="C18" s="36"/>
      <c r="D18" s="36"/>
      <c r="E18" s="49"/>
      <c r="F18" s="49"/>
    </row>
    <row r="19" spans="1:6" ht="12.75">
      <c r="A19" s="36"/>
      <c r="B19" s="36"/>
      <c r="C19" s="36"/>
      <c r="D19" s="36"/>
      <c r="E19" s="49"/>
      <c r="F19" s="49"/>
    </row>
    <row r="20" spans="1:6" ht="12.75">
      <c r="A20" s="36"/>
      <c r="B20" s="36"/>
      <c r="C20" s="36"/>
      <c r="D20" s="36"/>
      <c r="E20" s="49"/>
      <c r="F20" s="49"/>
    </row>
    <row r="21" spans="1:6" ht="12.75">
      <c r="A21" s="36"/>
      <c r="B21" s="36"/>
      <c r="C21" s="36"/>
      <c r="D21" s="36"/>
      <c r="E21" s="49"/>
      <c r="F21" s="49"/>
    </row>
    <row r="22" spans="1:6" ht="12.75">
      <c r="A22" s="36"/>
      <c r="B22" s="36"/>
      <c r="C22" s="36"/>
      <c r="D22" s="36"/>
      <c r="E22" s="49"/>
      <c r="F22" s="49"/>
    </row>
    <row r="23" spans="1:6" ht="12.75">
      <c r="A23" s="36"/>
      <c r="B23" s="36"/>
      <c r="C23" s="36"/>
      <c r="D23" s="36"/>
      <c r="E23" s="49"/>
      <c r="F23" s="96"/>
    </row>
    <row r="24" spans="1:6" ht="12.75">
      <c r="A24" s="36"/>
      <c r="B24" s="36"/>
      <c r="C24" s="36"/>
      <c r="D24" s="36"/>
      <c r="E24" s="49"/>
      <c r="F24" s="49"/>
    </row>
    <row r="25" spans="1:6" ht="12.75">
      <c r="A25" s="36"/>
      <c r="B25" s="36"/>
      <c r="C25" s="36"/>
      <c r="D25" s="36"/>
      <c r="E25" s="49"/>
      <c r="F25" s="49"/>
    </row>
    <row r="26" spans="5:6" ht="12.75">
      <c r="E26" s="49"/>
      <c r="F26" s="49"/>
    </row>
    <row r="27" spans="5:6" ht="12.75">
      <c r="E27" s="49"/>
      <c r="F27" s="49"/>
    </row>
    <row r="28" spans="5:6" ht="12.75">
      <c r="E28" s="36"/>
      <c r="F28" s="4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G31"/>
  <sheetViews>
    <sheetView showGridLines="0" zoomScalePageLayoutView="0" workbookViewId="0" topLeftCell="A2">
      <selection activeCell="A2" sqref="A2"/>
    </sheetView>
  </sheetViews>
  <sheetFormatPr defaultColWidth="9.140625" defaultRowHeight="12.75"/>
  <cols>
    <col min="1" max="1" width="35.28125" style="0" customWidth="1"/>
    <col min="2" max="2" width="61.7109375" style="0" bestFit="1" customWidth="1"/>
    <col min="3" max="3" width="15.28125" style="0" customWidth="1"/>
    <col min="4" max="4" width="19.7109375" style="0" hidden="1" customWidth="1"/>
    <col min="5" max="5" width="20.57421875" style="0" hidden="1" customWidth="1"/>
    <col min="7" max="7" width="12.8515625" style="0" customWidth="1"/>
  </cols>
  <sheetData>
    <row r="1" spans="1:7" ht="12.75" hidden="1">
      <c r="A1" s="202"/>
      <c r="B1" s="202"/>
      <c r="C1" s="202"/>
      <c r="D1" s="202"/>
      <c r="E1" s="202"/>
      <c r="F1" s="202"/>
      <c r="G1" s="202"/>
    </row>
    <row r="2" spans="1:7" ht="15">
      <c r="A2" s="216" t="s">
        <v>301</v>
      </c>
      <c r="B2" s="217" t="s">
        <v>434</v>
      </c>
      <c r="C2" s="218" t="s">
        <v>482</v>
      </c>
      <c r="D2" s="217"/>
      <c r="E2" s="220"/>
      <c r="F2" s="220"/>
      <c r="G2" s="220"/>
    </row>
    <row r="3" spans="1:7" ht="12.75">
      <c r="A3" s="202"/>
      <c r="B3" s="202"/>
      <c r="C3" s="202"/>
      <c r="D3" s="202"/>
      <c r="E3" s="202"/>
      <c r="F3" s="202"/>
      <c r="G3" s="202"/>
    </row>
    <row r="4" spans="1:7" ht="12.75">
      <c r="A4" s="223" t="s">
        <v>338</v>
      </c>
      <c r="B4" s="202"/>
      <c r="C4" s="226"/>
      <c r="D4" s="202"/>
      <c r="E4" s="202"/>
      <c r="F4" s="202"/>
      <c r="G4" s="202"/>
    </row>
    <row r="5" spans="1:7" ht="38.25">
      <c r="A5" s="43"/>
      <c r="B5" s="41" t="s">
        <v>102</v>
      </c>
      <c r="C5" s="41" t="s">
        <v>100</v>
      </c>
      <c r="D5" s="43"/>
      <c r="E5" s="43"/>
      <c r="F5" s="41" t="s">
        <v>303</v>
      </c>
      <c r="G5" s="53" t="s">
        <v>339</v>
      </c>
    </row>
    <row r="6" spans="1:7" ht="12.75">
      <c r="A6" s="54" t="s">
        <v>290</v>
      </c>
      <c r="B6" s="54"/>
      <c r="C6" s="55">
        <v>96800</v>
      </c>
      <c r="D6" s="56"/>
      <c r="E6" s="43"/>
      <c r="F6" s="11" t="s">
        <v>359</v>
      </c>
      <c r="G6" s="46">
        <v>19</v>
      </c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" t="s">
        <v>124</v>
      </c>
      <c r="B8" s="2"/>
      <c r="C8" s="2"/>
      <c r="D8" s="2"/>
      <c r="E8" s="2"/>
      <c r="F8" s="11" t="s">
        <v>359</v>
      </c>
      <c r="G8" s="2"/>
    </row>
    <row r="9" spans="1:7" ht="12.75">
      <c r="A9" s="2"/>
      <c r="B9" s="57" t="s">
        <v>340</v>
      </c>
      <c r="C9" s="58">
        <v>2241</v>
      </c>
      <c r="D9" s="2"/>
      <c r="E9" s="2"/>
      <c r="F9" s="2"/>
      <c r="G9" s="2"/>
    </row>
    <row r="10" spans="1:7" ht="12.75">
      <c r="A10" s="2"/>
      <c r="B10" s="57" t="s">
        <v>341</v>
      </c>
      <c r="C10" s="58">
        <v>101</v>
      </c>
      <c r="D10" s="2"/>
      <c r="E10" s="2"/>
      <c r="F10" s="2"/>
      <c r="G10" s="2"/>
    </row>
    <row r="11" spans="1:7" ht="12.75">
      <c r="A11" s="2"/>
      <c r="B11" s="57" t="s">
        <v>342</v>
      </c>
      <c r="C11" s="58">
        <v>1199</v>
      </c>
      <c r="D11" s="2"/>
      <c r="E11" s="2"/>
      <c r="F11" s="2"/>
      <c r="G11" s="2"/>
    </row>
    <row r="12" spans="1:7" ht="12.75">
      <c r="A12" s="2"/>
      <c r="B12" s="57" t="s">
        <v>343</v>
      </c>
      <c r="C12" s="58">
        <v>1370</v>
      </c>
      <c r="D12" s="2"/>
      <c r="E12" s="2"/>
      <c r="F12" s="2"/>
      <c r="G12" s="2"/>
    </row>
    <row r="13" spans="1:7" ht="12.75">
      <c r="A13" s="2"/>
      <c r="B13" s="57" t="s">
        <v>342</v>
      </c>
      <c r="C13" s="58">
        <v>1244</v>
      </c>
      <c r="D13" s="2"/>
      <c r="E13" s="2"/>
      <c r="F13" s="2"/>
      <c r="G13" s="2"/>
    </row>
    <row r="14" spans="1:7" ht="12.75">
      <c r="A14" s="2"/>
      <c r="B14" s="57" t="s">
        <v>344</v>
      </c>
      <c r="C14" s="58">
        <v>107</v>
      </c>
      <c r="D14" s="2"/>
      <c r="E14" s="2"/>
      <c r="F14" s="2"/>
      <c r="G14" s="2"/>
    </row>
    <row r="15" spans="1:7" ht="12.75">
      <c r="A15" s="2"/>
      <c r="B15" s="57" t="s">
        <v>127</v>
      </c>
      <c r="C15" s="58">
        <v>127</v>
      </c>
      <c r="D15" s="2"/>
      <c r="E15" s="2"/>
      <c r="F15" s="2"/>
      <c r="G15" s="2"/>
    </row>
    <row r="16" spans="1:7" ht="12.75">
      <c r="A16" s="2"/>
      <c r="B16" s="57" t="s">
        <v>345</v>
      </c>
      <c r="C16" s="58">
        <v>200</v>
      </c>
      <c r="D16" s="59"/>
      <c r="E16" s="2"/>
      <c r="F16" s="2"/>
      <c r="G16" s="2"/>
    </row>
    <row r="17" spans="1:7" ht="12.75">
      <c r="A17" s="2"/>
      <c r="B17" s="57" t="s">
        <v>346</v>
      </c>
      <c r="C17" s="58">
        <v>48</v>
      </c>
      <c r="D17" s="2"/>
      <c r="E17" s="2"/>
      <c r="F17" s="2"/>
      <c r="G17" s="2"/>
    </row>
    <row r="18" spans="1:7" ht="12.75">
      <c r="A18" s="2"/>
      <c r="B18" s="57" t="s">
        <v>347</v>
      </c>
      <c r="C18" s="58">
        <v>732</v>
      </c>
      <c r="D18" s="2"/>
      <c r="E18" s="2"/>
      <c r="F18" s="2"/>
      <c r="G18" s="2"/>
    </row>
    <row r="19" spans="1:7" ht="12.75">
      <c r="A19" s="2"/>
      <c r="B19" s="57" t="s">
        <v>51</v>
      </c>
      <c r="C19" s="58">
        <v>2400</v>
      </c>
      <c r="D19" s="2"/>
      <c r="E19" s="2"/>
      <c r="F19" s="2"/>
      <c r="G19" s="2"/>
    </row>
    <row r="20" spans="1:7" ht="12.75">
      <c r="A20" s="2"/>
      <c r="B20" s="57" t="s">
        <v>348</v>
      </c>
      <c r="C20" s="58">
        <v>590</v>
      </c>
      <c r="D20" s="2"/>
      <c r="E20" s="2"/>
      <c r="F20" s="2"/>
      <c r="G20" s="2"/>
    </row>
    <row r="21" spans="1:7" ht="12.75">
      <c r="A21" s="2"/>
      <c r="B21" s="57" t="s">
        <v>349</v>
      </c>
      <c r="C21" s="58">
        <v>437</v>
      </c>
      <c r="D21" s="2"/>
      <c r="E21" s="2"/>
      <c r="F21" s="2"/>
      <c r="G21" s="2"/>
    </row>
    <row r="22" spans="1:7" ht="12.75">
      <c r="A22" s="2"/>
      <c r="B22" s="57" t="s">
        <v>350</v>
      </c>
      <c r="C22" s="58">
        <v>220</v>
      </c>
      <c r="D22" s="2"/>
      <c r="E22" s="2"/>
      <c r="F22" s="2"/>
      <c r="G22" s="2"/>
    </row>
    <row r="23" spans="1:7" ht="12.75">
      <c r="A23" s="2"/>
      <c r="B23" s="57" t="s">
        <v>127</v>
      </c>
      <c r="C23" s="58">
        <v>141</v>
      </c>
      <c r="D23" s="2"/>
      <c r="E23" s="2"/>
      <c r="F23" s="2"/>
      <c r="G23" s="2"/>
    </row>
    <row r="24" spans="1:7" ht="12.75">
      <c r="A24" s="2"/>
      <c r="B24" s="2"/>
      <c r="C24" s="58">
        <f>SUM(C9:C23)</f>
        <v>11157</v>
      </c>
      <c r="D24" s="2"/>
      <c r="E24" s="2"/>
      <c r="F24" s="2"/>
      <c r="G24" s="2">
        <v>104</v>
      </c>
    </row>
    <row r="25" spans="1:7" ht="12.75">
      <c r="A25" s="2" t="s">
        <v>351</v>
      </c>
      <c r="B25" s="2"/>
      <c r="C25" s="59"/>
      <c r="D25" s="2"/>
      <c r="E25" s="2"/>
      <c r="F25" s="11" t="s">
        <v>359</v>
      </c>
      <c r="G25" s="2"/>
    </row>
    <row r="26" spans="1:7" ht="12.75">
      <c r="A26" s="57"/>
      <c r="B26" s="57" t="s">
        <v>352</v>
      </c>
      <c r="C26" s="60">
        <v>21070</v>
      </c>
      <c r="D26" s="2"/>
      <c r="E26" s="2"/>
      <c r="F26" s="2"/>
      <c r="G26" s="2"/>
    </row>
    <row r="27" spans="1:7" ht="12.75">
      <c r="A27" s="57"/>
      <c r="B27" s="57" t="s">
        <v>353</v>
      </c>
      <c r="C27" s="60"/>
      <c r="D27" s="2"/>
      <c r="E27" s="2"/>
      <c r="F27" s="2"/>
      <c r="G27" s="2"/>
    </row>
    <row r="28" spans="1:7" ht="12.75">
      <c r="A28" s="57"/>
      <c r="B28" s="57" t="s">
        <v>354</v>
      </c>
      <c r="C28" s="60"/>
      <c r="D28" s="2"/>
      <c r="E28" s="2"/>
      <c r="F28" s="2"/>
      <c r="G28" s="2"/>
    </row>
    <row r="29" spans="1:7" ht="12.75">
      <c r="A29" s="57"/>
      <c r="B29" s="57" t="s">
        <v>355</v>
      </c>
      <c r="C29" s="60">
        <v>415</v>
      </c>
      <c r="D29" s="2"/>
      <c r="E29" s="2"/>
      <c r="F29" s="2"/>
      <c r="G29" s="2"/>
    </row>
    <row r="30" spans="1:7" ht="12.75">
      <c r="A30" s="57"/>
      <c r="B30" s="57" t="s">
        <v>356</v>
      </c>
      <c r="C30" s="60">
        <v>2424</v>
      </c>
      <c r="D30" s="2"/>
      <c r="E30" s="2"/>
      <c r="F30" s="2"/>
      <c r="G30" s="2"/>
    </row>
    <row r="31" spans="1:7" ht="12.75">
      <c r="A31" s="57"/>
      <c r="B31" s="57" t="s">
        <v>357</v>
      </c>
      <c r="C31" s="60">
        <f>SUM(C26:C30)</f>
        <v>23909</v>
      </c>
      <c r="D31" s="2"/>
      <c r="E31" s="2"/>
      <c r="F31" s="2"/>
      <c r="G31" s="2">
        <v>29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</sheetPr>
  <dimension ref="A1:K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31.140625" style="0" bestFit="1" customWidth="1"/>
    <col min="3" max="3" width="10.28125" style="0" bestFit="1" customWidth="1"/>
    <col min="4" max="4" width="23.8515625" style="0" bestFit="1" customWidth="1"/>
    <col min="5" max="5" width="18.28125" style="0" customWidth="1"/>
    <col min="6" max="6" width="16.28125" style="0" customWidth="1"/>
  </cols>
  <sheetData>
    <row r="1" spans="1:7" ht="15">
      <c r="A1" s="216" t="s">
        <v>301</v>
      </c>
      <c r="B1" s="217" t="s">
        <v>435</v>
      </c>
      <c r="C1" s="218" t="s">
        <v>57</v>
      </c>
      <c r="D1" s="217">
        <v>106009014</v>
      </c>
      <c r="E1" s="220"/>
      <c r="F1" s="220"/>
      <c r="G1" s="36"/>
    </row>
    <row r="2" spans="1:7" ht="15">
      <c r="A2" s="216"/>
      <c r="B2" s="217" t="s">
        <v>475</v>
      </c>
      <c r="C2" s="218"/>
      <c r="D2" s="217"/>
      <c r="E2" s="220"/>
      <c r="F2" s="220"/>
      <c r="G2" s="36"/>
    </row>
    <row r="3" spans="1:7" ht="12.75">
      <c r="A3" s="221"/>
      <c r="B3" s="220"/>
      <c r="C3" s="220"/>
      <c r="D3" s="220"/>
      <c r="E3" s="220"/>
      <c r="F3" s="220"/>
      <c r="G3" s="36"/>
    </row>
    <row r="4" spans="1:7" ht="12.75">
      <c r="A4" s="223" t="s">
        <v>421</v>
      </c>
      <c r="B4" s="220"/>
      <c r="C4" s="220"/>
      <c r="D4" s="220"/>
      <c r="E4" s="220"/>
      <c r="F4" s="220"/>
      <c r="G4" s="36"/>
    </row>
    <row r="5" spans="1:7" ht="25.5">
      <c r="A5" s="43"/>
      <c r="B5" s="41" t="s">
        <v>102</v>
      </c>
      <c r="C5" s="41" t="s">
        <v>100</v>
      </c>
      <c r="D5" s="44"/>
      <c r="E5" s="41" t="s">
        <v>303</v>
      </c>
      <c r="F5" s="62" t="s">
        <v>361</v>
      </c>
      <c r="G5" s="127"/>
    </row>
    <row r="6" spans="1:7" ht="12.75">
      <c r="A6" s="43" t="s">
        <v>101</v>
      </c>
      <c r="B6" s="43" t="s">
        <v>103</v>
      </c>
      <c r="C6" s="56">
        <f>42410-2072-1546</f>
        <v>38792</v>
      </c>
      <c r="D6" s="44"/>
      <c r="E6" s="183" t="s">
        <v>422</v>
      </c>
      <c r="F6" s="71">
        <v>174</v>
      </c>
      <c r="G6" s="51"/>
    </row>
    <row r="7" spans="1:7" ht="12.75">
      <c r="A7" s="43"/>
      <c r="B7" s="43"/>
      <c r="C7" s="56"/>
      <c r="D7" s="44"/>
      <c r="E7" s="184"/>
      <c r="F7" s="56"/>
      <c r="G7" s="51"/>
    </row>
    <row r="8" spans="1:7" ht="12.75">
      <c r="A8" s="43" t="s">
        <v>105</v>
      </c>
      <c r="B8" s="43" t="s">
        <v>146</v>
      </c>
      <c r="C8" s="56">
        <v>3060</v>
      </c>
      <c r="D8" s="44"/>
      <c r="E8" s="184"/>
      <c r="F8" s="56"/>
      <c r="G8" s="51"/>
    </row>
    <row r="9" spans="1:7" ht="12.75">
      <c r="A9" s="66"/>
      <c r="B9" s="66" t="s">
        <v>423</v>
      </c>
      <c r="C9" s="69">
        <v>1887</v>
      </c>
      <c r="D9" s="128"/>
      <c r="E9" s="184"/>
      <c r="F9" s="69"/>
      <c r="G9" s="129"/>
    </row>
    <row r="10" spans="1:7" ht="12.75">
      <c r="A10" s="66"/>
      <c r="B10" s="66" t="s">
        <v>424</v>
      </c>
      <c r="C10" s="69">
        <v>1887</v>
      </c>
      <c r="D10" s="128"/>
      <c r="E10" s="184"/>
      <c r="F10" s="69"/>
      <c r="G10" s="129"/>
    </row>
    <row r="11" spans="1:7" ht="12.75">
      <c r="A11" s="43"/>
      <c r="B11" s="43" t="s">
        <v>107</v>
      </c>
      <c r="C11" s="56">
        <f>2*259</f>
        <v>518</v>
      </c>
      <c r="D11" s="44"/>
      <c r="E11" s="184"/>
      <c r="F11" s="56"/>
      <c r="G11" s="51"/>
    </row>
    <row r="12" spans="1:7" ht="12.75">
      <c r="A12" s="43"/>
      <c r="B12" s="43" t="s">
        <v>147</v>
      </c>
      <c r="C12" s="56">
        <f>3*375</f>
        <v>1125</v>
      </c>
      <c r="D12" s="44"/>
      <c r="E12" s="184"/>
      <c r="F12" s="56"/>
      <c r="G12" s="51"/>
    </row>
    <row r="13" spans="1:7" ht="12.75">
      <c r="A13" s="43"/>
      <c r="B13" s="43" t="s">
        <v>148</v>
      </c>
      <c r="C13" s="56">
        <v>78</v>
      </c>
      <c r="D13" s="44"/>
      <c r="E13" s="184"/>
      <c r="F13" s="56"/>
      <c r="G13" s="51"/>
    </row>
    <row r="14" spans="1:7" ht="12.75">
      <c r="A14" s="43"/>
      <c r="B14" s="43" t="s">
        <v>150</v>
      </c>
      <c r="C14" s="56">
        <v>11</v>
      </c>
      <c r="D14" s="44"/>
      <c r="E14" s="184"/>
      <c r="F14" s="56"/>
      <c r="G14" s="51"/>
    </row>
    <row r="15" spans="1:7" ht="12.75">
      <c r="A15" s="43"/>
      <c r="B15" s="43" t="s">
        <v>149</v>
      </c>
      <c r="C15" s="56">
        <v>735</v>
      </c>
      <c r="D15" s="44"/>
      <c r="E15" s="184"/>
      <c r="F15" s="56"/>
      <c r="G15" s="51"/>
    </row>
    <row r="16" spans="1:7" ht="12.75">
      <c r="A16" s="43"/>
      <c r="B16" s="43"/>
      <c r="C16" s="56"/>
      <c r="D16" s="44"/>
      <c r="E16" s="184"/>
      <c r="F16" s="56"/>
      <c r="G16" s="51"/>
    </row>
    <row r="17" spans="1:11" ht="25.5">
      <c r="A17" s="43"/>
      <c r="B17" s="43" t="s">
        <v>151</v>
      </c>
      <c r="C17" s="56">
        <v>923</v>
      </c>
      <c r="D17" s="44" t="s">
        <v>152</v>
      </c>
      <c r="E17" s="184"/>
      <c r="F17" s="56"/>
      <c r="G17" s="51"/>
      <c r="K17" t="s">
        <v>425</v>
      </c>
    </row>
    <row r="18" spans="1:7" ht="12.75">
      <c r="A18" s="43"/>
      <c r="B18" s="46" t="s">
        <v>298</v>
      </c>
      <c r="C18" s="71">
        <f>SUM(C8:C15)</f>
        <v>9301</v>
      </c>
      <c r="D18" s="44"/>
      <c r="E18" s="184"/>
      <c r="F18" s="71">
        <v>304</v>
      </c>
      <c r="G18" s="130"/>
    </row>
    <row r="19" spans="1:7" ht="12.75">
      <c r="A19" s="43"/>
      <c r="B19" s="43"/>
      <c r="C19" s="43"/>
      <c r="D19" s="44"/>
      <c r="E19" s="184"/>
      <c r="F19" s="43"/>
      <c r="G19" s="49"/>
    </row>
    <row r="20" spans="1:7" ht="12.75">
      <c r="A20" s="43"/>
      <c r="B20" s="43" t="s">
        <v>153</v>
      </c>
      <c r="C20" s="43"/>
      <c r="D20" s="44"/>
      <c r="E20" s="184"/>
      <c r="F20" s="43"/>
      <c r="G20" s="49"/>
    </row>
    <row r="21" spans="1:7" ht="12.75">
      <c r="A21" s="43"/>
      <c r="B21" s="43" t="s">
        <v>154</v>
      </c>
      <c r="C21" s="43"/>
      <c r="D21" s="44"/>
      <c r="E21" s="185"/>
      <c r="F21" s="43"/>
      <c r="G21" s="49"/>
    </row>
    <row r="22" spans="1:7" ht="12.75">
      <c r="A22" s="36"/>
      <c r="B22" s="36"/>
      <c r="C22" s="36"/>
      <c r="D22" s="36"/>
      <c r="E22" s="36"/>
      <c r="F22" s="36"/>
      <c r="G22" s="49"/>
    </row>
  </sheetData>
  <sheetProtection/>
  <mergeCells count="1">
    <mergeCell ref="E6:E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8"/>
  </sheetPr>
  <dimension ref="A1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31.140625" style="0" bestFit="1" customWidth="1"/>
    <col min="3" max="3" width="10.28125" style="0" bestFit="1" customWidth="1"/>
    <col min="4" max="4" width="23.8515625" style="0" bestFit="1" customWidth="1"/>
    <col min="5" max="5" width="18.28125" style="0" customWidth="1"/>
    <col min="6" max="6" width="16.28125" style="0" customWidth="1"/>
  </cols>
  <sheetData>
    <row r="1" spans="1:7" ht="15">
      <c r="A1" s="216" t="s">
        <v>301</v>
      </c>
      <c r="B1" s="217" t="s">
        <v>436</v>
      </c>
      <c r="C1" s="218" t="s">
        <v>57</v>
      </c>
      <c r="D1" s="217">
        <v>106579808</v>
      </c>
      <c r="E1" s="220"/>
      <c r="F1" s="220"/>
      <c r="G1" s="36"/>
    </row>
    <row r="2" spans="1:7" ht="15">
      <c r="A2" s="216"/>
      <c r="B2" s="217"/>
      <c r="C2" s="218"/>
      <c r="D2" s="217"/>
      <c r="E2" s="220"/>
      <c r="F2" s="220"/>
      <c r="G2" s="36"/>
    </row>
    <row r="3" spans="1:7" ht="12.75">
      <c r="A3" s="221"/>
      <c r="B3" s="220"/>
      <c r="C3" s="220"/>
      <c r="D3" s="220"/>
      <c r="E3" s="220"/>
      <c r="F3" s="220"/>
      <c r="G3" s="36"/>
    </row>
    <row r="4" spans="1:7" ht="12.75">
      <c r="A4" s="223" t="s">
        <v>426</v>
      </c>
      <c r="B4" s="220"/>
      <c r="C4" s="220"/>
      <c r="D4" s="220"/>
      <c r="E4" s="220"/>
      <c r="F4" s="220"/>
      <c r="G4" s="36"/>
    </row>
    <row r="5" spans="1:7" ht="25.5">
      <c r="A5" s="43"/>
      <c r="B5" s="41" t="s">
        <v>102</v>
      </c>
      <c r="C5" s="41" t="s">
        <v>100</v>
      </c>
      <c r="D5" s="44"/>
      <c r="E5" s="41" t="s">
        <v>303</v>
      </c>
      <c r="F5" s="62" t="s">
        <v>361</v>
      </c>
      <c r="G5" s="127"/>
    </row>
    <row r="6" spans="1:7" ht="12.75">
      <c r="A6" s="43" t="s">
        <v>101</v>
      </c>
      <c r="B6" s="43"/>
      <c r="C6" s="56">
        <f>2072+1546</f>
        <v>3618</v>
      </c>
      <c r="D6" s="44"/>
      <c r="E6" s="186" t="s">
        <v>427</v>
      </c>
      <c r="F6" s="71">
        <v>16</v>
      </c>
      <c r="G6" s="51"/>
    </row>
    <row r="7" spans="1:7" ht="12.75">
      <c r="A7" s="43"/>
      <c r="B7" s="43"/>
      <c r="C7" s="56"/>
      <c r="D7" s="44"/>
      <c r="E7" s="186"/>
      <c r="F7" s="56"/>
      <c r="G7" s="51"/>
    </row>
    <row r="8" spans="1:7" ht="12.75">
      <c r="A8" s="43" t="s">
        <v>105</v>
      </c>
      <c r="B8" s="43" t="s">
        <v>428</v>
      </c>
      <c r="C8" s="56">
        <v>3370</v>
      </c>
      <c r="D8" s="44"/>
      <c r="E8" s="186"/>
      <c r="F8" s="56"/>
      <c r="G8" s="51"/>
    </row>
    <row r="9" spans="1:7" ht="12.75">
      <c r="A9" s="43"/>
      <c r="B9" s="43" t="s">
        <v>429</v>
      </c>
      <c r="C9" s="56">
        <v>2300</v>
      </c>
      <c r="D9" s="44"/>
      <c r="E9" s="186"/>
      <c r="F9" s="56"/>
      <c r="G9" s="51"/>
    </row>
    <row r="10" spans="1:7" ht="12.75">
      <c r="A10" s="43"/>
      <c r="B10" s="43"/>
      <c r="C10" s="56"/>
      <c r="D10" s="44"/>
      <c r="E10" s="186"/>
      <c r="F10" s="56"/>
      <c r="G10" s="51"/>
    </row>
    <row r="11" spans="1:7" ht="12.75">
      <c r="A11" s="43"/>
      <c r="B11" s="46" t="s">
        <v>298</v>
      </c>
      <c r="C11" s="71">
        <f>SUM(C8:C10)</f>
        <v>5670</v>
      </c>
      <c r="D11" s="44"/>
      <c r="E11" s="186"/>
      <c r="F11" s="71">
        <v>129</v>
      </c>
      <c r="G11" s="130"/>
    </row>
    <row r="12" spans="1:7" ht="12.75">
      <c r="A12" s="43"/>
      <c r="B12" s="43"/>
      <c r="C12" s="43"/>
      <c r="D12" s="44"/>
      <c r="E12" s="186"/>
      <c r="F12" s="43"/>
      <c r="G12" s="49"/>
    </row>
    <row r="13" spans="1:7" ht="12.75">
      <c r="A13" s="43"/>
      <c r="B13" s="43" t="s">
        <v>153</v>
      </c>
      <c r="C13" s="43"/>
      <c r="D13" s="44"/>
      <c r="E13" s="186"/>
      <c r="F13" s="43"/>
      <c r="G13" s="49"/>
    </row>
    <row r="14" spans="1:7" ht="12.75">
      <c r="A14" s="36"/>
      <c r="B14" s="36"/>
      <c r="C14" s="36"/>
      <c r="D14" s="36"/>
      <c r="E14" s="36"/>
      <c r="F14" s="36"/>
      <c r="G14" s="49"/>
    </row>
  </sheetData>
  <sheetProtection/>
  <mergeCells count="1">
    <mergeCell ref="E6:E1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8"/>
  </sheetPr>
  <dimension ref="A1:F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55.140625" style="0" bestFit="1" customWidth="1"/>
    <col min="3" max="3" width="13.140625" style="0" customWidth="1"/>
    <col min="4" max="4" width="14.8515625" style="0" customWidth="1"/>
    <col min="5" max="5" width="11.421875" style="0" customWidth="1"/>
    <col min="6" max="6" width="11.28125" style="0" customWidth="1"/>
  </cols>
  <sheetData>
    <row r="1" spans="1:5" ht="15">
      <c r="A1" s="216" t="s">
        <v>301</v>
      </c>
      <c r="B1" s="217" t="s">
        <v>437</v>
      </c>
      <c r="C1" s="218" t="s">
        <v>57</v>
      </c>
      <c r="D1" s="217">
        <v>122006101</v>
      </c>
      <c r="E1" s="108"/>
    </row>
    <row r="2" spans="1:5" ht="12.75">
      <c r="A2" s="202"/>
      <c r="B2" s="202"/>
      <c r="C2" s="202"/>
      <c r="D2" s="202"/>
      <c r="E2" s="202"/>
    </row>
    <row r="3" spans="1:5" ht="12.75">
      <c r="A3" s="223" t="s">
        <v>61</v>
      </c>
      <c r="B3" s="108"/>
      <c r="C3" s="108"/>
      <c r="D3" s="108"/>
      <c r="E3" s="108"/>
    </row>
    <row r="4" spans="1:5" ht="38.25">
      <c r="A4" s="46"/>
      <c r="B4" s="46" t="s">
        <v>102</v>
      </c>
      <c r="C4" s="46" t="s">
        <v>100</v>
      </c>
      <c r="D4" s="41" t="s">
        <v>303</v>
      </c>
      <c r="E4" s="62" t="s">
        <v>361</v>
      </c>
    </row>
    <row r="5" spans="1:5" ht="12.75">
      <c r="A5" s="48" t="s">
        <v>101</v>
      </c>
      <c r="B5" s="46" t="s">
        <v>313</v>
      </c>
      <c r="C5" s="124">
        <v>95417</v>
      </c>
      <c r="D5" s="41"/>
      <c r="E5" s="71">
        <v>331</v>
      </c>
    </row>
    <row r="6" spans="1:5" ht="12.75">
      <c r="A6" s="48" t="s">
        <v>101</v>
      </c>
      <c r="B6" s="48" t="s">
        <v>103</v>
      </c>
      <c r="C6" s="38">
        <v>60706</v>
      </c>
      <c r="D6" s="48"/>
      <c r="E6" s="124"/>
    </row>
    <row r="7" spans="1:5" ht="12.75">
      <c r="A7" s="48"/>
      <c r="B7" s="48" t="s">
        <v>197</v>
      </c>
      <c r="C7" s="124">
        <v>7157</v>
      </c>
      <c r="D7" s="48"/>
      <c r="E7" s="124"/>
    </row>
    <row r="8" spans="1:5" ht="12.75">
      <c r="A8" s="48"/>
      <c r="B8" s="48" t="s">
        <v>193</v>
      </c>
      <c r="C8" s="124">
        <v>9037</v>
      </c>
      <c r="D8" s="48"/>
      <c r="E8" s="124"/>
    </row>
    <row r="9" spans="1:5" ht="12.75">
      <c r="A9" s="48"/>
      <c r="B9" s="48" t="s">
        <v>285</v>
      </c>
      <c r="C9" s="124">
        <v>18517</v>
      </c>
      <c r="D9" s="48"/>
      <c r="E9" s="124"/>
    </row>
    <row r="10" spans="1:5" ht="12.75">
      <c r="A10" s="48" t="s">
        <v>105</v>
      </c>
      <c r="B10" s="48" t="s">
        <v>415</v>
      </c>
      <c r="C10" s="48">
        <v>29078</v>
      </c>
      <c r="D10" s="48"/>
      <c r="E10" s="48">
        <v>1278</v>
      </c>
    </row>
    <row r="11" spans="1:5" ht="12.75">
      <c r="A11" s="48"/>
      <c r="B11" s="48"/>
      <c r="C11" s="48"/>
      <c r="D11" s="48"/>
      <c r="E11" s="48"/>
    </row>
    <row r="12" spans="1:5" ht="12.75">
      <c r="A12" s="48"/>
      <c r="B12" s="48" t="s">
        <v>264</v>
      </c>
      <c r="C12" s="48"/>
      <c r="D12" s="48"/>
      <c r="E12" s="48"/>
    </row>
    <row r="13" spans="1:5" ht="12.75">
      <c r="A13" s="48"/>
      <c r="B13" s="48" t="s">
        <v>265</v>
      </c>
      <c r="C13" s="48">
        <v>94</v>
      </c>
      <c r="D13" s="48"/>
      <c r="E13" s="48"/>
    </row>
    <row r="14" spans="1:5" ht="12.75">
      <c r="A14" s="48"/>
      <c r="B14" s="48" t="s">
        <v>266</v>
      </c>
      <c r="C14" s="48">
        <v>385</v>
      </c>
      <c r="D14" s="48"/>
      <c r="E14" s="48"/>
    </row>
    <row r="15" spans="1:5" ht="12.75">
      <c r="A15" s="48"/>
      <c r="B15" s="48" t="s">
        <v>267</v>
      </c>
      <c r="C15" s="48">
        <v>577</v>
      </c>
      <c r="D15" s="48"/>
      <c r="E15" s="48"/>
    </row>
    <row r="16" spans="1:5" ht="12.75">
      <c r="A16" s="48"/>
      <c r="B16" s="63" t="s">
        <v>416</v>
      </c>
      <c r="C16" s="48">
        <v>427</v>
      </c>
      <c r="D16" s="48"/>
      <c r="E16" s="48"/>
    </row>
    <row r="17" spans="1:5" ht="12.75">
      <c r="A17" s="48"/>
      <c r="B17" s="48"/>
      <c r="C17" s="48"/>
      <c r="D17" s="48"/>
      <c r="E17" s="48"/>
    </row>
    <row r="18" spans="1:5" ht="12.75">
      <c r="A18" s="48" t="s">
        <v>243</v>
      </c>
      <c r="B18" s="48" t="s">
        <v>270</v>
      </c>
      <c r="C18" s="48"/>
      <c r="D18" s="48"/>
      <c r="E18" s="48"/>
    </row>
    <row r="19" spans="1:5" ht="12.75">
      <c r="A19" s="48"/>
      <c r="B19" s="48" t="s">
        <v>271</v>
      </c>
      <c r="C19" s="48"/>
      <c r="D19" s="48"/>
      <c r="E19" s="48"/>
    </row>
    <row r="20" spans="1:5" ht="12.75">
      <c r="A20" s="48"/>
      <c r="B20" s="48" t="s">
        <v>272</v>
      </c>
      <c r="C20" s="48"/>
      <c r="D20" s="48"/>
      <c r="E20" s="48"/>
    </row>
    <row r="21" spans="1:5" ht="12.75">
      <c r="A21" s="48"/>
      <c r="B21" s="48" t="s">
        <v>273</v>
      </c>
      <c r="C21" s="48"/>
      <c r="D21" s="48"/>
      <c r="E21" s="48"/>
    </row>
    <row r="22" spans="1:5" ht="12.75">
      <c r="A22" s="48"/>
      <c r="B22" s="48" t="s">
        <v>274</v>
      </c>
      <c r="C22" s="48"/>
      <c r="D22" s="48"/>
      <c r="E22" s="48"/>
    </row>
    <row r="23" spans="1:5" ht="12.75">
      <c r="A23" s="48"/>
      <c r="B23" s="48" t="s">
        <v>268</v>
      </c>
      <c r="C23" s="48"/>
      <c r="D23" s="48"/>
      <c r="E23" s="48"/>
    </row>
    <row r="24" spans="1:5" ht="12.75">
      <c r="A24" s="48"/>
      <c r="B24" s="48" t="s">
        <v>269</v>
      </c>
      <c r="C24" s="48"/>
      <c r="D24" s="48"/>
      <c r="E24" s="48"/>
    </row>
    <row r="25" spans="1:6" ht="12.75">
      <c r="A25" s="46"/>
      <c r="B25" s="48"/>
      <c r="C25" s="48"/>
      <c r="D25" s="48"/>
      <c r="E25" s="71"/>
      <c r="F25" s="38"/>
    </row>
    <row r="27" spans="1:6" ht="12.75">
      <c r="A27" s="125"/>
      <c r="B27" s="125" t="s">
        <v>248</v>
      </c>
      <c r="C27" s="125"/>
      <c r="D27" s="125"/>
      <c r="E27" s="125"/>
      <c r="F27" s="125"/>
    </row>
    <row r="28" spans="1:6" ht="12.75">
      <c r="A28" s="125"/>
      <c r="B28" s="125" t="s">
        <v>249</v>
      </c>
      <c r="C28" s="125">
        <v>6697</v>
      </c>
      <c r="D28" s="125" t="s">
        <v>250</v>
      </c>
      <c r="E28" s="125"/>
      <c r="F28" s="125" t="s">
        <v>312</v>
      </c>
    </row>
    <row r="29" spans="1:6" ht="12.75">
      <c r="A29" s="125"/>
      <c r="B29" s="125" t="s">
        <v>251</v>
      </c>
      <c r="C29" s="125">
        <v>5900</v>
      </c>
      <c r="D29" s="125" t="s">
        <v>252</v>
      </c>
      <c r="E29" s="125"/>
      <c r="F29" s="125" t="s">
        <v>312</v>
      </c>
    </row>
    <row r="30" spans="1:6" ht="12.75">
      <c r="A30" s="125"/>
      <c r="B30" s="125" t="s">
        <v>253</v>
      </c>
      <c r="C30" s="125">
        <v>3860</v>
      </c>
      <c r="D30" s="125" t="s">
        <v>254</v>
      </c>
      <c r="E30" s="125"/>
      <c r="F30" s="125" t="s">
        <v>312</v>
      </c>
    </row>
    <row r="31" spans="1:6" ht="12.75">
      <c r="A31" s="125"/>
      <c r="B31" s="125" t="s">
        <v>107</v>
      </c>
      <c r="C31" s="125">
        <v>2578</v>
      </c>
      <c r="D31" s="125" t="s">
        <v>255</v>
      </c>
      <c r="E31" s="125"/>
      <c r="F31" s="125" t="s">
        <v>312</v>
      </c>
    </row>
    <row r="32" spans="1:6" ht="12.75">
      <c r="A32" s="125"/>
      <c r="B32" s="125" t="s">
        <v>115</v>
      </c>
      <c r="C32" s="125">
        <v>502</v>
      </c>
      <c r="D32" s="125"/>
      <c r="E32" s="125"/>
      <c r="F32" s="125" t="s">
        <v>312</v>
      </c>
    </row>
    <row r="33" spans="1:6" ht="12.75">
      <c r="A33" s="125"/>
      <c r="B33" s="125" t="s">
        <v>256</v>
      </c>
      <c r="C33" s="125"/>
      <c r="D33" s="125"/>
      <c r="E33" s="125"/>
      <c r="F33" s="125" t="s">
        <v>312</v>
      </c>
    </row>
    <row r="34" spans="1:6" ht="12.75">
      <c r="A34" s="125"/>
      <c r="B34" s="125" t="s">
        <v>257</v>
      </c>
      <c r="C34" s="125">
        <v>560</v>
      </c>
      <c r="D34" s="125"/>
      <c r="E34" s="125"/>
      <c r="F34" s="125" t="s">
        <v>312</v>
      </c>
    </row>
    <row r="35" spans="1:6" ht="12.75">
      <c r="A35" s="125"/>
      <c r="B35" s="125" t="s">
        <v>258</v>
      </c>
      <c r="C35" s="125">
        <v>1190</v>
      </c>
      <c r="D35" s="125"/>
      <c r="E35" s="125"/>
      <c r="F35" s="125" t="s">
        <v>312</v>
      </c>
    </row>
    <row r="36" spans="1:6" ht="12.75">
      <c r="A36" s="125"/>
      <c r="B36" s="125" t="s">
        <v>259</v>
      </c>
      <c r="C36" s="125">
        <v>1320</v>
      </c>
      <c r="D36" s="125"/>
      <c r="E36" s="125"/>
      <c r="F36" s="125" t="s">
        <v>312</v>
      </c>
    </row>
    <row r="37" spans="1:6" ht="12.75">
      <c r="A37" s="125"/>
      <c r="B37" s="125" t="s">
        <v>260</v>
      </c>
      <c r="C37" s="125">
        <v>1235</v>
      </c>
      <c r="D37" s="125"/>
      <c r="E37" s="125"/>
      <c r="F37" s="125" t="s">
        <v>312</v>
      </c>
    </row>
    <row r="38" spans="1:6" ht="12.75">
      <c r="A38" s="125"/>
      <c r="B38" s="125" t="s">
        <v>261</v>
      </c>
      <c r="C38" s="125">
        <v>240</v>
      </c>
      <c r="D38" s="125"/>
      <c r="E38" s="125"/>
      <c r="F38" s="125" t="s">
        <v>312</v>
      </c>
    </row>
    <row r="39" spans="1:6" ht="12.75">
      <c r="A39" s="125"/>
      <c r="B39" s="125" t="s">
        <v>262</v>
      </c>
      <c r="C39" s="125">
        <v>85</v>
      </c>
      <c r="D39" s="125"/>
      <c r="E39" s="125"/>
      <c r="F39" s="125" t="s">
        <v>312</v>
      </c>
    </row>
    <row r="40" spans="1:6" ht="12.75">
      <c r="A40" s="125"/>
      <c r="B40" s="125" t="s">
        <v>263</v>
      </c>
      <c r="C40" s="125">
        <v>260</v>
      </c>
      <c r="D40" s="125"/>
      <c r="E40" s="125"/>
      <c r="F40" s="125" t="s">
        <v>312</v>
      </c>
    </row>
    <row r="41" spans="2:6" ht="12.75">
      <c r="B41" s="125" t="s">
        <v>347</v>
      </c>
      <c r="C41" s="125">
        <v>1585</v>
      </c>
      <c r="D41" s="125"/>
      <c r="E41" s="125"/>
      <c r="F41" s="125" t="s">
        <v>312</v>
      </c>
    </row>
    <row r="42" spans="2:6" ht="12.75">
      <c r="B42" s="125" t="s">
        <v>347</v>
      </c>
      <c r="C42" s="125">
        <v>1583</v>
      </c>
      <c r="D42" s="125"/>
      <c r="E42" s="125"/>
      <c r="F42" s="125" t="s">
        <v>312</v>
      </c>
    </row>
  </sheetData>
  <sheetProtection/>
  <printOptions/>
  <pageMargins left="0.75" right="0.75" top="1" bottom="1" header="0.5" footer="0.5"/>
  <pageSetup horizontalDpi="600" verticalDpi="600" orientation="portrait" paperSize="9" scale="82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TKHold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</dc:creator>
  <cp:keywords/>
  <dc:description/>
  <cp:lastModifiedBy>Georgi Bahnev</cp:lastModifiedBy>
  <cp:lastPrinted>2012-06-26T15:42:19Z</cp:lastPrinted>
  <dcterms:created xsi:type="dcterms:W3CDTF">2008-08-28T16:27:04Z</dcterms:created>
  <dcterms:modified xsi:type="dcterms:W3CDTF">2014-10-22T11:12:16Z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