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<sst xmlns="http://schemas.openxmlformats.org/spreadsheetml/2006/main" count="207" uniqueCount="167">
  <si>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</si>
  <si>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</si>
  <si>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</si>
  <si>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</si>
  <si>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</si>
  <si>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</si>
  <si>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</si>
  <si>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</si>
  <si>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</si>
  <si>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</si>
  <si>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</si>
  <si>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</si>
  <si>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</si>
  <si>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</si>
  <si>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</si>
  <si>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</si>
  <si>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</si>
  <si>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</si>
  <si>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</si>
  <si>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</si>
  <si>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</si>
  <si>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</si>
  <si>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</si>
  <si>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</si>
  <si>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</si>
  <si>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</si>
  <si>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</si>
  <si>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</si>
  <si>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</si>
  <si>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</si>
  <si>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</si>
  <si>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</si>
  <si>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</si>
  <si>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</si>
  <si>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</si>
  <si>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</si>
  <si>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</si>
  <si>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</si>
  <si>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</si>
  <si>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</si>
  <si>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</si>
  <si>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</si>
  <si>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</si>
  <si>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</si>
  <si>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</si>
  <si>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</si>
  <si>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</si>
  <si>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</si>
  <si>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</si>
  <si>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</si>
  <si>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</si>
  <si>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</si>
  <si>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</si>
  <si>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</si>
  <si>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</si>
  <si>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</si>
  <si>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</si>
  <si>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</si>
  <si>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</si>
  <si>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</si>
  <si>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</si>
  <si>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</si>
  <si>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</si>
  <si>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</si>
  <si>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</si>
  <si>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</si>
  <si>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</si>
  <si>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</si>
  <si>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</si>
  <si>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</si>
  <si>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</si>
  <si>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</si>
  <si>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</si>
  <si>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</si>
  <si>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</si>
  <si>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</si>
  <si>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</si>
  <si>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</si>
  <si>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</si>
  <si>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</si>
  <si>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</si>
  <si>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</si>
  <si>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</si>
  <si>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</si>
  <si>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</si>
  <si>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</si>
  <si>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</si>
  <si>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</si>
  <si>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</si>
  <si>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</si>
  <si>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</si>
  <si>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</si>
  <si>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</si>
  <si>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</si>
  <si>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</si>
  <si>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</si>
  <si>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</si>
  <si>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</si>
  <si>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</si>
  <si>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</si>
  <si>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</si>
  <si>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</si>
  <si>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</si>
  <si>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</si>
  <si>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</si>
  <si>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</si>
  <si>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</si>
  <si>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</si>
  <si>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</si>
  <si>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</si>
  <si>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</si>
  <si>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</si>
  <si>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</si>
  <si>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</si>
  <si>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</si>
  <si>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Акционерен капитал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</si>
  <si>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</si>
  <si>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</si>
  <si>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</si>
  <si>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5. Други изменения</t>
  </si>
  <si>
    <t xml:space="preserve">Салдо към 31.12.2014 г. </t>
  </si>
  <si>
    <t>Изплатени дивиденти</t>
  </si>
  <si>
    <t>5. ИНВЕСТИЦИОННИ ИМОТИ</t>
  </si>
  <si>
    <t>6. ДЪЛГОТРАЙНИ НЕМАТЕРИАЛНИ АКТИВИ</t>
  </si>
  <si>
    <t>9. НЕТЕКУЩИ ТЪРГОВСКИ И ДРУГИ ВЗЕМАНИЯ</t>
  </si>
  <si>
    <t>10. ТЕКУЩИ ТЪРГОВСКИ И ДРУГИ ВЗЕМАНИЯ</t>
  </si>
  <si>
    <t>РАЗХОД ЗА ДАНЪЦИ</t>
  </si>
  <si>
    <t xml:space="preserve">Салдо към 31.12.2015 г. </t>
  </si>
  <si>
    <t>Други постъпления /плащания от инвестиционна  дейност</t>
  </si>
  <si>
    <t>Положителна репутация</t>
  </si>
  <si>
    <t>Постъпления от продажба на инвестиции</t>
  </si>
  <si>
    <t>1.Разпределение на печалбата за:</t>
  </si>
  <si>
    <t xml:space="preserve">   други</t>
  </si>
  <si>
    <t xml:space="preserve">   дивиденти</t>
  </si>
  <si>
    <t>3. Последващи оценки на дълготрайн активи</t>
  </si>
  <si>
    <t>4. Изкупени собствени акции</t>
  </si>
  <si>
    <t>Прокурист :</t>
  </si>
  <si>
    <t>Сергей Ревалски</t>
  </si>
  <si>
    <t>ДЯЛ ОТ ПЕЧАЛБАТА/ ЗАГУБАТА НА АСОЦИИРАНИ ПРЕДПРИЯТИЯ</t>
  </si>
  <si>
    <t xml:space="preserve">Салдо към 31.12.2016 г. </t>
  </si>
  <si>
    <t>8. ПЕЧАЛБИ И ЗАГУБИ ОТ АСОЦИИРАНИ ПРЕДПРИЯТИЯ ПРИ ПРИЛАГАНЕ МЕТОДА НА СОБСТВЕНИЯ КАПИТАЛ</t>
  </si>
  <si>
    <t>7. НЕТЕКУЩИ ФИНАНСОВИ АКТИВИ</t>
  </si>
  <si>
    <t>11. ФИНАНСОВИ АКТИВИ, ДЪРЖАНИ ЗА ТЪРГУВАНЕ</t>
  </si>
  <si>
    <t>12. АКЦИОНЕРЕН КАПИТАЛ</t>
  </si>
  <si>
    <t>13. РЕЗЕРВИ</t>
  </si>
  <si>
    <t>14. НЕТЕКУЩИ ПАСИВИ</t>
  </si>
  <si>
    <t>15. ТЕКУЩИ ПАСИВИ</t>
  </si>
  <si>
    <t>16. ФИНАНСОВИ ПРИХОДИ/РАЗХОДИ</t>
  </si>
  <si>
    <t>17. ДОХОД НА АКЦИЯ</t>
  </si>
  <si>
    <t>18. СЪБИТИЯ СЛЕД КРАЯ НА ОТЧЕТНИЯ ПЕРИОД</t>
  </si>
  <si>
    <t xml:space="preserve"> </t>
  </si>
  <si>
    <t>Възстановени предоставени заеми</t>
  </si>
  <si>
    <t xml:space="preserve">Получени лихви по предоставени заеми </t>
  </si>
  <si>
    <t xml:space="preserve">ПРЕДВАРИТЕЛЕН КОНСОЛИДИРАН ФИНАНСОВ ОТЧЕТ </t>
  </si>
  <si>
    <t>ЗА ПЕРИОДА 1 ЯНУАРИ 31 ДЕКЕМВРИ 2017 ГОДИНА</t>
  </si>
  <si>
    <t>ПРЕДВАРИТЕЛЕН КОНСОЛИДИРАН ФИНАНСОВ ОТЧЕТ</t>
  </si>
  <si>
    <t>ФЕВРУАРИ 2018 ГОДИНА</t>
  </si>
  <si>
    <t>ПРЕДВАРИТЕЛЕН КОНСОЛИДИРАН ОТЧЕТ ЗА ФИНАНСОВОТО СЪСТОЯНИЕ</t>
  </si>
  <si>
    <t>към 31 декември 2017 година</t>
  </si>
  <si>
    <t xml:space="preserve">Дата на съставяне:  22 Февруари 2018 година </t>
  </si>
  <si>
    <t>ПРЕДВАРИТЕЛЕН КОНСОЛИДИРАН ОТЧЕТ ЗА ВСЕОБХВАТНИЯ ДОХОД</t>
  </si>
  <si>
    <t>за периода 1 януари до 31 декември 2017 година</t>
  </si>
  <si>
    <t>ПРЕДВАРИТЕЛЕН КОНСОЛИДИРАН ОТЧЕТ ЗА ПАРИЧНИТЕ ПОТОЦИ</t>
  </si>
  <si>
    <t>Получени дивиденти от инвестиции</t>
  </si>
  <si>
    <t>ПРЕДВАРИТЕЛЕН КОНСОЛИДИРАН ОТЧЕТ ЗА ПРОМЕНИТЕ В СОБСТВЕНИЯ  КАПИТАЛА</t>
  </si>
  <si>
    <t xml:space="preserve">Салдо към 31.12.2017 г. </t>
  </si>
  <si>
    <t xml:space="preserve">Приложенията на страници от 5 до 18 са неразделна част от финансовия отчет.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</si>
</sst>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112</v>
      </c>
    </row>
    <row r="14" ht="21" customHeight="1">
      <c r="A14" s="48" t="s">
        <v>155</v>
      </c>
    </row>
    <row r="15" ht="15.75">
      <c r="A15" s="5"/>
    </row>
    <row r="16" ht="17.25" customHeight="1">
      <c r="A16" s="5" t="s">
        <v>40</v>
      </c>
    </row>
    <row r="17" ht="15.75">
      <c r="A17" s="5"/>
    </row>
    <row r="18" ht="21" customHeight="1">
      <c r="A18" s="48" t="s">
        <v>41</v>
      </c>
    </row>
    <row r="20" ht="20.25">
      <c r="A20" s="6"/>
    </row>
    <row r="21" ht="19.5" customHeight="1">
      <c r="A21" s="48" t="s">
        <v>154</v>
      </c>
    </row>
    <row r="27" ht="23.25">
      <c r="A27" s="48"/>
    </row>
    <row r="45" ht="20.25">
      <c r="A45" s="6" t="s">
        <v>156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112</v>
      </c>
    </row>
    <row r="4" ht="23.25">
      <c r="A4" s="48"/>
    </row>
    <row r="5" spans="1:11" ht="20.25">
      <c r="A5" s="49" t="s">
        <v>153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154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113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106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114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42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43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94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95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96</v>
      </c>
      <c r="B30" s="61">
        <v>13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122</v>
      </c>
      <c r="B31" s="61">
        <v>13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123</v>
      </c>
      <c r="B32" s="61">
        <v>14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141</v>
      </c>
      <c r="B33" s="61">
        <v>14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140</v>
      </c>
      <c r="B34" s="61">
        <v>15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124</v>
      </c>
      <c r="B35" s="61">
        <v>15</v>
      </c>
    </row>
    <row r="36" spans="1:2" s="8" customFormat="1" ht="18.75">
      <c r="A36" s="52" t="s">
        <v>125</v>
      </c>
      <c r="B36" s="61">
        <v>15</v>
      </c>
    </row>
    <row r="37" spans="1:2" s="8" customFormat="1" ht="18.75">
      <c r="A37" s="52" t="s">
        <v>142</v>
      </c>
      <c r="B37" s="61">
        <v>16</v>
      </c>
    </row>
    <row r="38" spans="1:2" s="8" customFormat="1" ht="18.75">
      <c r="A38" s="52" t="s">
        <v>143</v>
      </c>
      <c r="B38" s="61">
        <v>16</v>
      </c>
    </row>
    <row r="39" spans="1:2" s="53" customFormat="1" ht="18.75">
      <c r="A39" s="52" t="s">
        <v>144</v>
      </c>
      <c r="B39" s="61">
        <v>16</v>
      </c>
    </row>
    <row r="40" spans="1:2" s="53" customFormat="1" ht="18.75">
      <c r="A40" s="53" t="s">
        <v>145</v>
      </c>
      <c r="B40" s="61">
        <v>17</v>
      </c>
    </row>
    <row r="41" spans="1:2" s="53" customFormat="1" ht="18.75">
      <c r="A41" s="53" t="s">
        <v>146</v>
      </c>
      <c r="B41" s="61">
        <v>17</v>
      </c>
    </row>
    <row r="42" spans="1:2" s="53" customFormat="1" ht="18.75">
      <c r="A42" s="53" t="s">
        <v>147</v>
      </c>
      <c r="B42" s="61">
        <v>17</v>
      </c>
    </row>
    <row r="43" spans="1:2" s="53" customFormat="1" ht="18.75">
      <c r="A43" s="53" t="s">
        <v>148</v>
      </c>
      <c r="B43" s="61">
        <v>18</v>
      </c>
    </row>
    <row r="44" spans="1:2" ht="18.75">
      <c r="A44" s="53" t="s">
        <v>149</v>
      </c>
      <c r="B44" s="65">
        <v>18</v>
      </c>
    </row>
    <row r="46" s="60" customFormat="1" ht="18">
      <c r="A46" s="60" t="s">
        <v>97</v>
      </c>
    </row>
    <row r="49" ht="15.75">
      <c r="A49" s="7"/>
    </row>
    <row r="50" ht="12.75">
      <c r="A50" s="1" t="s">
        <v>150</v>
      </c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1">
      <selection activeCell="A41" sqref="A41:D4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0" t="s">
        <v>157</v>
      </c>
      <c r="B1" s="80"/>
      <c r="C1" s="80"/>
      <c r="D1" s="80"/>
    </row>
    <row r="2" spans="1:4" ht="12.75">
      <c r="A2" s="80" t="s">
        <v>44</v>
      </c>
      <c r="B2" s="80"/>
      <c r="C2" s="80"/>
      <c r="D2" s="80"/>
    </row>
    <row r="3" spans="1:4" ht="25.5" customHeight="1">
      <c r="A3" s="80" t="s">
        <v>158</v>
      </c>
      <c r="B3" s="80"/>
      <c r="C3" s="80"/>
      <c r="D3" s="80"/>
    </row>
    <row r="5" spans="1:4" s="67" customFormat="1" ht="12.75">
      <c r="A5" s="80" t="s">
        <v>45</v>
      </c>
      <c r="B5" s="80" t="s">
        <v>46</v>
      </c>
      <c r="C5" s="63">
        <v>43100</v>
      </c>
      <c r="D5" s="63">
        <v>42735</v>
      </c>
    </row>
    <row r="6" spans="1:4" s="67" customFormat="1" ht="12.75">
      <c r="A6" s="80"/>
      <c r="B6" s="80"/>
      <c r="C6" s="16" t="s">
        <v>89</v>
      </c>
      <c r="D6" s="16" t="s">
        <v>89</v>
      </c>
    </row>
    <row r="8" spans="1:4" s="67" customFormat="1" ht="12.75">
      <c r="A8" s="29" t="s">
        <v>3</v>
      </c>
      <c r="B8" s="30"/>
      <c r="C8" s="68">
        <f>C9+C10+C11+C12+C13+C14+C15+C16</f>
        <v>22897</v>
      </c>
      <c r="D8" s="68">
        <f>D9+D10+D11+D12+D13+D14+D15+D16</f>
        <v>28465</v>
      </c>
    </row>
    <row r="9" spans="1:4" ht="12.75">
      <c r="A9" s="28" t="s">
        <v>47</v>
      </c>
      <c r="B9" s="31">
        <v>4</v>
      </c>
      <c r="C9" s="66">
        <v>19892</v>
      </c>
      <c r="D9" s="66">
        <v>21889</v>
      </c>
    </row>
    <row r="10" spans="1:4" ht="12.75">
      <c r="A10" s="28" t="s">
        <v>48</v>
      </c>
      <c r="B10" s="31">
        <v>5</v>
      </c>
      <c r="C10" s="66">
        <v>1419</v>
      </c>
      <c r="D10" s="66">
        <v>3529</v>
      </c>
    </row>
    <row r="11" spans="1:4" ht="12.75">
      <c r="A11" s="28" t="s">
        <v>98</v>
      </c>
      <c r="C11" s="66">
        <v>94</v>
      </c>
      <c r="D11" s="66">
        <v>95</v>
      </c>
    </row>
    <row r="12" spans="1:4" ht="12.75">
      <c r="A12" s="28" t="s">
        <v>49</v>
      </c>
      <c r="B12" s="31">
        <v>6</v>
      </c>
      <c r="C12" s="66">
        <v>49</v>
      </c>
      <c r="D12" s="66">
        <v>75</v>
      </c>
    </row>
    <row r="13" spans="1:4" ht="12.75">
      <c r="A13" s="28" t="s">
        <v>129</v>
      </c>
      <c r="D13" s="66">
        <v>236</v>
      </c>
    </row>
    <row r="14" spans="1:4" ht="12.75">
      <c r="A14" s="28" t="s">
        <v>52</v>
      </c>
      <c r="B14" s="31">
        <v>7</v>
      </c>
      <c r="C14" s="66">
        <v>14</v>
      </c>
      <c r="D14" s="66">
        <v>1641</v>
      </c>
    </row>
    <row r="15" spans="1:4" ht="12.75">
      <c r="A15" s="28" t="s">
        <v>100</v>
      </c>
      <c r="B15" s="31">
        <v>9</v>
      </c>
      <c r="C15" s="66">
        <v>1371</v>
      </c>
      <c r="D15" s="66">
        <v>942</v>
      </c>
    </row>
    <row r="16" spans="1:4" ht="12.75">
      <c r="A16" s="28" t="s">
        <v>107</v>
      </c>
      <c r="C16" s="66">
        <v>58</v>
      </c>
      <c r="D16" s="66">
        <v>58</v>
      </c>
    </row>
    <row r="17" spans="1:4" s="67" customFormat="1" ht="12.75">
      <c r="A17" s="29" t="s">
        <v>4</v>
      </c>
      <c r="B17" s="30"/>
      <c r="C17" s="68">
        <f>C18+C19+C20+C21</f>
        <v>27074</v>
      </c>
      <c r="D17" s="68">
        <f>D18+D19+D20+D21</f>
        <v>21850</v>
      </c>
    </row>
    <row r="18" spans="1:4" ht="12.75">
      <c r="A18" s="28" t="s">
        <v>50</v>
      </c>
      <c r="C18" s="66">
        <v>8875</v>
      </c>
      <c r="D18" s="66">
        <v>8396</v>
      </c>
    </row>
    <row r="19" spans="1:4" ht="12.75">
      <c r="A19" s="28" t="s">
        <v>51</v>
      </c>
      <c r="B19" s="31">
        <v>10</v>
      </c>
      <c r="C19" s="66">
        <v>13158</v>
      </c>
      <c r="D19" s="66">
        <v>11405</v>
      </c>
    </row>
    <row r="20" spans="1:4" ht="12.75">
      <c r="A20" s="28" t="s">
        <v>53</v>
      </c>
      <c r="C20" s="66">
        <v>4113</v>
      </c>
      <c r="D20" s="66">
        <v>1934</v>
      </c>
    </row>
    <row r="21" spans="1:4" ht="12.75">
      <c r="A21" s="28" t="s">
        <v>52</v>
      </c>
      <c r="B21" s="31">
        <v>11</v>
      </c>
      <c r="C21" s="66">
        <v>928</v>
      </c>
      <c r="D21" s="66">
        <v>115</v>
      </c>
    </row>
    <row r="22" spans="1:4" ht="12.75">
      <c r="A22" s="29" t="s">
        <v>5</v>
      </c>
      <c r="C22" s="68">
        <f>C8+C17</f>
        <v>49971</v>
      </c>
      <c r="D22" s="68">
        <f>D8+D17</f>
        <v>50315</v>
      </c>
    </row>
    <row r="23" spans="1:4" s="67" customFormat="1" ht="12.75">
      <c r="A23" s="29" t="s">
        <v>6</v>
      </c>
      <c r="B23" s="30"/>
      <c r="C23" s="68"/>
      <c r="D23" s="68"/>
    </row>
    <row r="24" spans="1:4" ht="12.75">
      <c r="A24" s="28" t="s">
        <v>115</v>
      </c>
      <c r="B24" s="31">
        <v>12</v>
      </c>
      <c r="C24" s="66">
        <v>8539</v>
      </c>
      <c r="D24" s="66">
        <v>8519</v>
      </c>
    </row>
    <row r="25" spans="1:4" ht="12.75">
      <c r="A25" s="28" t="s">
        <v>55</v>
      </c>
      <c r="B25" s="31">
        <v>13</v>
      </c>
      <c r="C25" s="66">
        <v>15394</v>
      </c>
      <c r="D25" s="66">
        <v>16687</v>
      </c>
    </row>
    <row r="26" spans="1:4" ht="12.75">
      <c r="A26" s="28" t="s">
        <v>109</v>
      </c>
      <c r="C26" s="35">
        <f>C27+C28</f>
        <v>14752</v>
      </c>
      <c r="D26" s="35">
        <f>D27+D28</f>
        <v>12709</v>
      </c>
    </row>
    <row r="27" spans="1:4" ht="12.75">
      <c r="A27" s="28" t="s">
        <v>110</v>
      </c>
      <c r="C27" s="35">
        <v>13829</v>
      </c>
      <c r="D27" s="35">
        <v>12218</v>
      </c>
    </row>
    <row r="28" spans="1:4" ht="12.75">
      <c r="A28" s="28" t="s">
        <v>111</v>
      </c>
      <c r="C28" s="35">
        <v>923</v>
      </c>
      <c r="D28" s="35">
        <v>491</v>
      </c>
    </row>
    <row r="29" spans="1:4" ht="25.5">
      <c r="A29" s="29" t="s">
        <v>7</v>
      </c>
      <c r="C29" s="68">
        <f>C24+C25+C26</f>
        <v>38685</v>
      </c>
      <c r="D29" s="68">
        <f>D24+D25+D26</f>
        <v>37915</v>
      </c>
    </row>
    <row r="30" spans="1:4" ht="25.5">
      <c r="A30" s="29" t="s">
        <v>8</v>
      </c>
      <c r="C30" s="68">
        <v>4607</v>
      </c>
      <c r="D30" s="68">
        <v>4282</v>
      </c>
    </row>
    <row r="31" ht="12.75">
      <c r="A31" s="29" t="s">
        <v>9</v>
      </c>
    </row>
    <row r="32" spans="1:4" ht="12.75">
      <c r="A32" s="29" t="s">
        <v>10</v>
      </c>
      <c r="B32" s="31">
        <v>14</v>
      </c>
      <c r="C32" s="68">
        <f>C33+C34+C35+C36</f>
        <v>1075</v>
      </c>
      <c r="D32" s="68">
        <f>D33+D34+D35+D36</f>
        <v>1375</v>
      </c>
    </row>
    <row r="33" spans="1:4" ht="12.75">
      <c r="A33" s="28" t="s">
        <v>99</v>
      </c>
      <c r="C33" s="66">
        <v>764</v>
      </c>
      <c r="D33" s="66">
        <v>1078</v>
      </c>
    </row>
    <row r="34" spans="1:4" ht="12.75">
      <c r="A34" s="28" t="s">
        <v>56</v>
      </c>
      <c r="C34" s="66">
        <v>102</v>
      </c>
      <c r="D34" s="66">
        <v>113</v>
      </c>
    </row>
    <row r="35" spans="1:4" ht="12.75">
      <c r="A35" s="28" t="s">
        <v>58</v>
      </c>
      <c r="C35" s="66">
        <v>140</v>
      </c>
      <c r="D35" s="66">
        <v>140</v>
      </c>
    </row>
    <row r="36" spans="1:4" ht="12.75">
      <c r="A36" s="28" t="s">
        <v>57</v>
      </c>
      <c r="C36" s="66">
        <v>69</v>
      </c>
      <c r="D36" s="66">
        <v>44</v>
      </c>
    </row>
    <row r="37" spans="1:4" ht="12.75">
      <c r="A37" s="29" t="s">
        <v>11</v>
      </c>
      <c r="B37" s="31">
        <v>15</v>
      </c>
      <c r="C37" s="68">
        <v>5604</v>
      </c>
      <c r="D37" s="68">
        <v>6743</v>
      </c>
    </row>
    <row r="38" spans="1:4" ht="12.75">
      <c r="A38" s="29" t="s">
        <v>12</v>
      </c>
      <c r="C38" s="68">
        <f>C29+C30+C32+C37</f>
        <v>49971</v>
      </c>
      <c r="D38" s="68">
        <f>D29+D30+D32+D37</f>
        <v>50315</v>
      </c>
    </row>
    <row r="41" spans="1:5" ht="24" customHeight="1">
      <c r="A41" s="81" t="s">
        <v>166</v>
      </c>
      <c r="B41" s="81"/>
      <c r="C41" s="81"/>
      <c r="D41" s="81"/>
      <c r="E41" s="76"/>
    </row>
    <row r="42" spans="1:4" ht="12.75">
      <c r="A42" s="83"/>
      <c r="B42" s="83"/>
      <c r="C42" s="84"/>
      <c r="D42" s="84"/>
    </row>
    <row r="43" spans="1:6" ht="12.75">
      <c r="A43" s="21" t="s">
        <v>136</v>
      </c>
      <c r="B43" s="19"/>
      <c r="C43" s="19"/>
      <c r="D43" s="20"/>
      <c r="E43" s="66"/>
      <c r="F43" s="66"/>
    </row>
    <row r="44" spans="1:6" ht="12.75">
      <c r="A44" s="22" t="s">
        <v>137</v>
      </c>
      <c r="B44" s="19"/>
      <c r="C44" s="19"/>
      <c r="D44" s="20"/>
      <c r="E44" s="66"/>
      <c r="F44" s="66"/>
    </row>
    <row r="45" spans="1:6" ht="12.75">
      <c r="A45" s="18"/>
      <c r="B45" s="19"/>
      <c r="C45" s="19"/>
      <c r="D45" s="20"/>
      <c r="E45" s="66"/>
      <c r="F45" s="66"/>
    </row>
    <row r="46" spans="1:6" ht="12.75">
      <c r="A46" s="23" t="s">
        <v>22</v>
      </c>
      <c r="B46" s="19"/>
      <c r="C46" s="19"/>
      <c r="D46" s="20"/>
      <c r="E46" s="66"/>
      <c r="F46" s="66"/>
    </row>
    <row r="47" spans="1:6" ht="12.75">
      <c r="A47" s="22" t="s">
        <v>77</v>
      </c>
      <c r="B47" s="19"/>
      <c r="C47" s="19"/>
      <c r="D47" s="20"/>
      <c r="E47" s="66"/>
      <c r="F47" s="66"/>
    </row>
    <row r="48" spans="1:6" ht="12.75">
      <c r="A48" s="24"/>
      <c r="B48" s="25"/>
      <c r="C48" s="26"/>
      <c r="D48" s="27"/>
      <c r="E48" s="66"/>
      <c r="F48" s="66"/>
    </row>
    <row r="49" spans="1:6" ht="18.75" customHeight="1">
      <c r="A49" s="82" t="s">
        <v>159</v>
      </c>
      <c r="B49" s="82"/>
      <c r="C49" s="26"/>
      <c r="D49" s="27"/>
      <c r="E49" s="66"/>
      <c r="F49" s="66"/>
    </row>
    <row r="50" spans="1:4" ht="12.75">
      <c r="A50" s="69"/>
      <c r="B50" s="70"/>
      <c r="C50" s="71"/>
      <c r="D50" s="71"/>
    </row>
    <row r="51" spans="1:4" ht="12.75">
      <c r="A51" s="69"/>
      <c r="B51" s="70"/>
      <c r="C51" s="71"/>
      <c r="D51" s="71"/>
    </row>
    <row r="52" ht="12.75">
      <c r="D52" s="72"/>
    </row>
    <row r="53" ht="12.75">
      <c r="D53" s="72">
        <v>1</v>
      </c>
    </row>
  </sheetData>
  <sheetProtection/>
  <mergeCells count="9">
    <mergeCell ref="A1:D1"/>
    <mergeCell ref="A2:D2"/>
    <mergeCell ref="A3:D3"/>
    <mergeCell ref="A41:D41"/>
    <mergeCell ref="A49:B49"/>
    <mergeCell ref="A42:B42"/>
    <mergeCell ref="C42:D42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38" sqref="A38:D38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5" t="s">
        <v>160</v>
      </c>
      <c r="B1" s="85"/>
      <c r="C1" s="85"/>
      <c r="D1" s="85"/>
    </row>
    <row r="2" spans="1:4" ht="17.25" customHeight="1">
      <c r="A2" s="86" t="s">
        <v>44</v>
      </c>
      <c r="B2" s="86"/>
      <c r="C2" s="86"/>
      <c r="D2" s="86"/>
    </row>
    <row r="3" spans="1:4" ht="17.25" customHeight="1">
      <c r="A3" s="80" t="s">
        <v>161</v>
      </c>
      <c r="B3" s="80"/>
      <c r="C3" s="80"/>
      <c r="D3" s="80"/>
    </row>
    <row r="4" spans="1:4" ht="12.75" customHeight="1">
      <c r="A4" s="88"/>
      <c r="B4" s="88"/>
      <c r="C4" s="88"/>
      <c r="D4" s="88"/>
    </row>
    <row r="5" spans="1:4" ht="15" customHeight="1">
      <c r="A5" s="80" t="s">
        <v>59</v>
      </c>
      <c r="B5" s="87" t="s">
        <v>46</v>
      </c>
      <c r="C5" s="63">
        <v>43100</v>
      </c>
      <c r="D5" s="63">
        <v>42735</v>
      </c>
    </row>
    <row r="6" spans="1:4" ht="15.75" customHeight="1">
      <c r="A6" s="80"/>
      <c r="B6" s="87"/>
      <c r="C6" s="74" t="s">
        <v>89</v>
      </c>
      <c r="D6" s="74" t="s">
        <v>89</v>
      </c>
    </row>
    <row r="7" spans="1:4" ht="12" customHeight="1">
      <c r="A7" s="30"/>
      <c r="B7" s="73"/>
      <c r="C7" s="75"/>
      <c r="D7" s="75"/>
    </row>
    <row r="8" spans="1:4" ht="12.75">
      <c r="A8" s="29" t="s">
        <v>108</v>
      </c>
      <c r="B8" s="33"/>
      <c r="C8" s="36">
        <v>16921</v>
      </c>
      <c r="D8" s="36">
        <v>15771</v>
      </c>
    </row>
    <row r="9" spans="1:4" ht="12.75">
      <c r="A9" s="28" t="s">
        <v>13</v>
      </c>
      <c r="B9" s="31"/>
      <c r="C9" s="35">
        <v>3855</v>
      </c>
      <c r="D9" s="35">
        <v>5323</v>
      </c>
    </row>
    <row r="10" spans="1:4" ht="12.75">
      <c r="A10" s="29" t="s">
        <v>116</v>
      </c>
      <c r="B10" s="30"/>
      <c r="C10" s="34">
        <f>C8+C9</f>
        <v>20776</v>
      </c>
      <c r="D10" s="34">
        <f>D8+D9</f>
        <v>21094</v>
      </c>
    </row>
    <row r="11" spans="2:4" ht="12.75">
      <c r="B11" s="31"/>
      <c r="C11" s="35"/>
      <c r="D11" s="35"/>
    </row>
    <row r="12" spans="1:6" ht="16.5" customHeight="1">
      <c r="A12" s="28" t="s">
        <v>60</v>
      </c>
      <c r="B12" s="31"/>
      <c r="C12" s="35">
        <v>-9564</v>
      </c>
      <c r="D12" s="35">
        <v>-8732</v>
      </c>
      <c r="F12" s="78"/>
    </row>
    <row r="13" spans="1:4" ht="12.75">
      <c r="A13" s="28" t="s">
        <v>61</v>
      </c>
      <c r="B13" s="31"/>
      <c r="C13" s="35">
        <f>-4369-832</f>
        <v>-5201</v>
      </c>
      <c r="D13" s="35">
        <f>-3973-741</f>
        <v>-4714</v>
      </c>
    </row>
    <row r="14" spans="1:4" ht="12.75">
      <c r="A14" s="28" t="s">
        <v>14</v>
      </c>
      <c r="B14" s="31"/>
      <c r="C14" s="35">
        <v>-1241</v>
      </c>
      <c r="D14" s="35">
        <v>-1161</v>
      </c>
    </row>
    <row r="15" spans="1:4" ht="12.75">
      <c r="A15" s="28" t="s">
        <v>62</v>
      </c>
      <c r="B15" s="31"/>
      <c r="C15" s="35">
        <v>-1413</v>
      </c>
      <c r="D15" s="35">
        <v>-483</v>
      </c>
    </row>
    <row r="16" spans="1:4" ht="12.75">
      <c r="A16" s="28" t="s">
        <v>15</v>
      </c>
      <c r="B16" s="31"/>
      <c r="C16" s="35">
        <v>-1934</v>
      </c>
      <c r="D16" s="35">
        <v>-1889</v>
      </c>
    </row>
    <row r="17" spans="1:4" ht="12.75">
      <c r="A17" s="28" t="s">
        <v>118</v>
      </c>
      <c r="B17" s="31"/>
      <c r="C17" s="35">
        <v>-1218</v>
      </c>
      <c r="D17" s="35">
        <v>-1078</v>
      </c>
    </row>
    <row r="18" spans="1:4" ht="25.5">
      <c r="A18" s="28" t="s">
        <v>16</v>
      </c>
      <c r="B18" s="31"/>
      <c r="C18" s="35">
        <v>451</v>
      </c>
      <c r="D18" s="35">
        <v>215</v>
      </c>
    </row>
    <row r="19" spans="1:4" ht="12.75">
      <c r="A19" s="29" t="s">
        <v>117</v>
      </c>
      <c r="B19" s="31"/>
      <c r="C19" s="34">
        <f>SUM(C12:C18)</f>
        <v>-20120</v>
      </c>
      <c r="D19" s="34">
        <f>SUM(D12:D18)</f>
        <v>-17842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656</v>
      </c>
      <c r="D21" s="34">
        <f>D10+D19</f>
        <v>3252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16</v>
      </c>
      <c r="C23" s="34">
        <v>861</v>
      </c>
      <c r="D23" s="34">
        <v>-1962</v>
      </c>
    </row>
    <row r="24" spans="1:4" ht="12.75">
      <c r="A24" s="29" t="s">
        <v>19</v>
      </c>
      <c r="B24" s="30"/>
      <c r="C24" s="34">
        <v>17</v>
      </c>
      <c r="D24" s="34">
        <v>32</v>
      </c>
    </row>
    <row r="25" spans="1:4" ht="25.5">
      <c r="A25" s="29" t="s">
        <v>138</v>
      </c>
      <c r="B25" s="30">
        <v>8</v>
      </c>
      <c r="C25" s="34">
        <v>-54</v>
      </c>
      <c r="D25" s="34">
        <v>22</v>
      </c>
    </row>
    <row r="26" spans="1:4" ht="25.5">
      <c r="A26" s="29" t="s">
        <v>20</v>
      </c>
      <c r="B26" s="30"/>
      <c r="C26" s="34">
        <f>C21+C23+C24+C25</f>
        <v>1480</v>
      </c>
      <c r="D26" s="34">
        <f>D21+D23+D24+D25</f>
        <v>1344</v>
      </c>
    </row>
    <row r="27" spans="1:4" ht="12.75">
      <c r="A27" s="29" t="s">
        <v>126</v>
      </c>
      <c r="B27" s="30"/>
      <c r="C27" s="34">
        <v>-105</v>
      </c>
      <c r="D27" s="34">
        <v>-103</v>
      </c>
    </row>
    <row r="28" spans="1:4" ht="25.5" customHeight="1">
      <c r="A28" s="29" t="s">
        <v>21</v>
      </c>
      <c r="B28" s="30"/>
      <c r="C28" s="34">
        <f>C26+C27</f>
        <v>1375</v>
      </c>
      <c r="D28" s="34">
        <f>D26+D27</f>
        <v>1241</v>
      </c>
    </row>
    <row r="29" spans="1:4" ht="16.5" customHeight="1">
      <c r="A29" s="29" t="s">
        <v>63</v>
      </c>
      <c r="B29" s="30"/>
      <c r="C29" s="34">
        <v>923</v>
      </c>
      <c r="D29" s="34">
        <v>491</v>
      </c>
    </row>
    <row r="30" spans="1:4" ht="15.75" customHeight="1">
      <c r="A30" s="29" t="s">
        <v>64</v>
      </c>
      <c r="B30" s="30"/>
      <c r="C30" s="34">
        <f>C28-C29</f>
        <v>452</v>
      </c>
      <c r="D30" s="34">
        <f>D28-D29</f>
        <v>750</v>
      </c>
    </row>
    <row r="31" spans="1:4" ht="14.25" customHeight="1">
      <c r="A31" s="29" t="s">
        <v>65</v>
      </c>
      <c r="B31" s="30"/>
      <c r="C31" s="34"/>
      <c r="D31" s="34"/>
    </row>
    <row r="32" spans="1:4" ht="25.5" customHeight="1" hidden="1">
      <c r="A32" s="29" t="s">
        <v>92</v>
      </c>
      <c r="B32" s="30"/>
      <c r="C32" s="34"/>
      <c r="D32" s="34"/>
    </row>
    <row r="33" spans="1:4" ht="15" customHeight="1">
      <c r="A33" s="29" t="s">
        <v>66</v>
      </c>
      <c r="B33" s="30"/>
      <c r="C33" s="34">
        <f>C28+C31</f>
        <v>1375</v>
      </c>
      <c r="D33" s="34">
        <f>D28+D31</f>
        <v>1241</v>
      </c>
    </row>
    <row r="34" spans="1:4" ht="14.25" customHeight="1">
      <c r="A34" s="28" t="s">
        <v>67</v>
      </c>
      <c r="B34" s="12"/>
      <c r="C34" s="34">
        <f>C29+C31</f>
        <v>923</v>
      </c>
      <c r="D34" s="34">
        <f>D29</f>
        <v>491</v>
      </c>
    </row>
    <row r="35" spans="1:4" ht="25.5" customHeight="1">
      <c r="A35" s="28" t="s">
        <v>93</v>
      </c>
      <c r="B35" s="12"/>
      <c r="C35" s="34">
        <f>C30</f>
        <v>452</v>
      </c>
      <c r="D35" s="34">
        <f>D30</f>
        <v>750</v>
      </c>
    </row>
    <row r="36" spans="1:4" ht="15.75" customHeight="1">
      <c r="A36" s="28" t="s">
        <v>68</v>
      </c>
      <c r="B36" s="77">
        <v>17</v>
      </c>
      <c r="C36" s="79">
        <f>C33/8519</f>
        <v>0.16140392064796338</v>
      </c>
      <c r="D36" s="79">
        <f>D33/8519</f>
        <v>0.14567437492663457</v>
      </c>
    </row>
    <row r="37" spans="1:4" ht="11.25" customHeight="1">
      <c r="A37" s="12"/>
      <c r="B37" s="12"/>
      <c r="C37" s="12"/>
      <c r="D37" s="12"/>
    </row>
    <row r="38" spans="1:5" ht="23.25" customHeight="1">
      <c r="A38" s="81" t="s">
        <v>166</v>
      </c>
      <c r="B38" s="81"/>
      <c r="C38" s="81"/>
      <c r="D38" s="81"/>
      <c r="E38" s="76"/>
    </row>
    <row r="39" spans="1:4" ht="12.75">
      <c r="A39" s="83"/>
      <c r="B39" s="83"/>
      <c r="C39" s="84"/>
      <c r="D39" s="84"/>
    </row>
    <row r="40" spans="1:6" ht="12.75">
      <c r="A40" s="21" t="s">
        <v>136</v>
      </c>
      <c r="B40" s="19"/>
      <c r="C40" s="19"/>
      <c r="D40" s="20"/>
      <c r="E40" s="66"/>
      <c r="F40" s="66"/>
    </row>
    <row r="41" spans="1:6" ht="12.75">
      <c r="A41" s="22" t="s">
        <v>137</v>
      </c>
      <c r="B41" s="19"/>
      <c r="C41" s="19"/>
      <c r="D41" s="20"/>
      <c r="E41" s="66"/>
      <c r="F41" s="66"/>
    </row>
    <row r="42" spans="1:6" ht="12.75">
      <c r="A42" s="18"/>
      <c r="B42" s="19"/>
      <c r="C42" s="19"/>
      <c r="D42" s="20"/>
      <c r="E42" s="66"/>
      <c r="F42" s="66"/>
    </row>
    <row r="43" spans="1:6" ht="12.75">
      <c r="A43" s="23" t="s">
        <v>22</v>
      </c>
      <c r="B43" s="19"/>
      <c r="C43" s="19"/>
      <c r="D43" s="20"/>
      <c r="E43" s="66"/>
      <c r="F43" s="66"/>
    </row>
    <row r="44" spans="1:6" ht="12.75">
      <c r="A44" s="22" t="s">
        <v>77</v>
      </c>
      <c r="B44" s="19"/>
      <c r="C44" s="19"/>
      <c r="D44" s="20"/>
      <c r="E44" s="66"/>
      <c r="F44" s="66"/>
    </row>
    <row r="45" spans="1:6" ht="12.75">
      <c r="A45" s="24"/>
      <c r="B45" s="25"/>
      <c r="C45" s="26"/>
      <c r="D45" s="27"/>
      <c r="E45" s="66"/>
      <c r="F45" s="66"/>
    </row>
    <row r="46" spans="1:6" ht="18" customHeight="1">
      <c r="A46" s="82" t="s">
        <v>159</v>
      </c>
      <c r="B46" s="82"/>
      <c r="C46" s="26"/>
      <c r="D46" s="27"/>
      <c r="E46" s="66"/>
      <c r="F46" s="66"/>
    </row>
    <row r="47" spans="1:4" ht="12.75">
      <c r="A47" s="69"/>
      <c r="B47" s="70"/>
      <c r="C47" s="71"/>
      <c r="D47" s="71"/>
    </row>
    <row r="48" spans="1:4" ht="12.75">
      <c r="A48" s="69"/>
      <c r="B48" s="70"/>
      <c r="C48" s="71"/>
      <c r="D48" s="71"/>
    </row>
    <row r="49" spans="1:4" ht="15" customHeight="1">
      <c r="A49" s="89"/>
      <c r="B49" s="89"/>
      <c r="C49" s="11"/>
      <c r="D49" s="11"/>
    </row>
  </sheetData>
  <sheetProtection/>
  <mergeCells count="11">
    <mergeCell ref="A38:D38"/>
    <mergeCell ref="A49:B49"/>
    <mergeCell ref="A39:B39"/>
    <mergeCell ref="C39:D39"/>
    <mergeCell ref="A46:B46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5" t="s">
        <v>162</v>
      </c>
      <c r="B1" s="85"/>
      <c r="C1" s="85"/>
    </row>
    <row r="2" spans="1:4" ht="13.5" customHeight="1">
      <c r="A2" s="86" t="s">
        <v>44</v>
      </c>
      <c r="B2" s="86"/>
      <c r="C2" s="86"/>
      <c r="D2" s="13"/>
    </row>
    <row r="3" spans="1:4" ht="18" customHeight="1">
      <c r="A3" s="80" t="s">
        <v>161</v>
      </c>
      <c r="B3" s="80"/>
      <c r="C3" s="80"/>
      <c r="D3" s="80"/>
    </row>
    <row r="4" spans="1:3" ht="12.75" customHeight="1">
      <c r="A4" s="12"/>
      <c r="B4" s="15"/>
      <c r="C4" s="15"/>
    </row>
    <row r="5" spans="1:4" ht="12.75">
      <c r="A5" s="80" t="s">
        <v>69</v>
      </c>
      <c r="B5" s="63">
        <v>43100</v>
      </c>
      <c r="C5" s="63">
        <v>42735</v>
      </c>
      <c r="D5" s="17"/>
    </row>
    <row r="6" spans="1:4" ht="12.75">
      <c r="A6" s="80"/>
      <c r="B6" s="16" t="s">
        <v>89</v>
      </c>
      <c r="C6" s="16" t="s">
        <v>89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22106</v>
      </c>
      <c r="C9" s="35">
        <v>19641</v>
      </c>
    </row>
    <row r="10" spans="1:3" ht="12.75">
      <c r="A10" s="28" t="s">
        <v>25</v>
      </c>
      <c r="B10" s="35">
        <v>-15470</v>
      </c>
      <c r="C10" s="35">
        <v>-12636</v>
      </c>
    </row>
    <row r="11" spans="1:3" ht="12.75">
      <c r="A11" s="28" t="s">
        <v>26</v>
      </c>
      <c r="B11" s="35">
        <v>-5042</v>
      </c>
      <c r="C11" s="35">
        <v>-4879</v>
      </c>
    </row>
    <row r="12" spans="1:3" ht="12.75">
      <c r="A12" s="28" t="s">
        <v>70</v>
      </c>
      <c r="B12" s="35">
        <v>-881</v>
      </c>
      <c r="C12" s="35">
        <v>-712</v>
      </c>
    </row>
    <row r="13" spans="1:3" ht="12.75">
      <c r="A13" s="28" t="s">
        <v>71</v>
      </c>
      <c r="B13" s="35">
        <v>-106</v>
      </c>
      <c r="C13" s="35">
        <v>-111</v>
      </c>
    </row>
    <row r="14" spans="1:3" ht="12.75">
      <c r="A14" s="28" t="s">
        <v>72</v>
      </c>
      <c r="B14" s="35">
        <v>-28</v>
      </c>
      <c r="C14" s="35">
        <v>-28</v>
      </c>
    </row>
    <row r="15" spans="1:3" ht="12.75">
      <c r="A15" s="28" t="s">
        <v>27</v>
      </c>
      <c r="B15" s="35">
        <v>7</v>
      </c>
      <c r="C15" s="35">
        <v>27</v>
      </c>
    </row>
    <row r="16" spans="1:3" ht="12.75">
      <c r="A16" s="28" t="s">
        <v>28</v>
      </c>
      <c r="B16" s="35">
        <v>-9</v>
      </c>
      <c r="C16" s="35">
        <v>-24</v>
      </c>
    </row>
    <row r="17" spans="1:3" ht="12.75">
      <c r="A17" s="28" t="s">
        <v>29</v>
      </c>
      <c r="B17" s="35">
        <v>117</v>
      </c>
      <c r="C17" s="35">
        <v>-1450</v>
      </c>
    </row>
    <row r="18" spans="1:3" ht="18" customHeight="1">
      <c r="A18" s="29" t="s">
        <v>73</v>
      </c>
      <c r="B18" s="38">
        <f>SUM(B9:B17)</f>
        <v>694</v>
      </c>
      <c r="C18" s="38">
        <f>SUM(C9:C17)</f>
        <v>-172</v>
      </c>
    </row>
    <row r="19" spans="1:3" ht="10.5" customHeight="1">
      <c r="A19" s="29"/>
      <c r="B19" s="38"/>
      <c r="C19" s="38"/>
    </row>
    <row r="20" spans="1:3" ht="12.75">
      <c r="A20" s="29" t="s">
        <v>30</v>
      </c>
      <c r="B20" s="35"/>
      <c r="C20" s="35"/>
    </row>
    <row r="21" spans="1:3" ht="12.75">
      <c r="A21" s="28" t="s">
        <v>130</v>
      </c>
      <c r="B21" s="35">
        <v>7313</v>
      </c>
      <c r="C21" s="35">
        <v>499</v>
      </c>
    </row>
    <row r="22" spans="1:3" ht="12.75">
      <c r="A22" s="28" t="s">
        <v>103</v>
      </c>
      <c r="B22" s="35">
        <v>-4386</v>
      </c>
      <c r="C22" s="35">
        <v>-518</v>
      </c>
    </row>
    <row r="23" spans="1:3" ht="12.75">
      <c r="A23" s="28" t="s">
        <v>31</v>
      </c>
      <c r="B23" s="35">
        <v>-707</v>
      </c>
      <c r="C23" s="35">
        <v>-644</v>
      </c>
    </row>
    <row r="24" spans="1:3" ht="12.75">
      <c r="A24" s="28" t="s">
        <v>32</v>
      </c>
      <c r="B24" s="35">
        <v>2021</v>
      </c>
      <c r="C24" s="35">
        <v>202</v>
      </c>
    </row>
    <row r="25" spans="1:3" ht="12.75">
      <c r="A25" s="28" t="s">
        <v>33</v>
      </c>
      <c r="B25" s="35">
        <v>-3819</v>
      </c>
      <c r="C25" s="35">
        <v>-572</v>
      </c>
    </row>
    <row r="26" spans="1:3" ht="12.75">
      <c r="A26" s="28" t="s">
        <v>151</v>
      </c>
      <c r="B26" s="35">
        <v>1804</v>
      </c>
      <c r="C26" s="35">
        <v>476</v>
      </c>
    </row>
    <row r="27" spans="1:3" ht="12.75">
      <c r="A27" s="28" t="s">
        <v>152</v>
      </c>
      <c r="B27" s="35">
        <v>650</v>
      </c>
      <c r="C27" s="35">
        <v>52</v>
      </c>
    </row>
    <row r="28" spans="1:3" ht="12.75">
      <c r="A28" s="28" t="s">
        <v>163</v>
      </c>
      <c r="B28" s="35">
        <v>8</v>
      </c>
      <c r="C28" s="35"/>
    </row>
    <row r="29" spans="1:3" ht="12.75">
      <c r="A29" s="28" t="s">
        <v>128</v>
      </c>
      <c r="B29" s="35"/>
      <c r="C29" s="35">
        <v>111</v>
      </c>
    </row>
    <row r="30" spans="1:3" ht="12.75">
      <c r="A30" s="29" t="s">
        <v>74</v>
      </c>
      <c r="B30" s="38">
        <f>SUM(B21:B29)</f>
        <v>2884</v>
      </c>
      <c r="C30" s="38">
        <f>SUM(C21:C29)</f>
        <v>-394</v>
      </c>
    </row>
    <row r="31" spans="1:3" ht="10.5" customHeight="1">
      <c r="A31" s="29"/>
      <c r="B31" s="38"/>
      <c r="C31" s="38"/>
    </row>
    <row r="32" spans="1:3" ht="12.75">
      <c r="A32" s="29" t="s">
        <v>34</v>
      </c>
      <c r="B32" s="35"/>
      <c r="C32" s="35"/>
    </row>
    <row r="33" spans="1:3" ht="12.75">
      <c r="A33" s="28" t="s">
        <v>104</v>
      </c>
      <c r="B33" s="35">
        <v>-1336</v>
      </c>
      <c r="C33" s="35">
        <v>-923</v>
      </c>
    </row>
    <row r="34" spans="1:3" ht="12.75">
      <c r="A34" s="28" t="s">
        <v>35</v>
      </c>
      <c r="B34" s="35">
        <v>59</v>
      </c>
      <c r="C34" s="35">
        <v>312</v>
      </c>
    </row>
    <row r="35" spans="1:3" ht="25.5">
      <c r="A35" s="28" t="s">
        <v>36</v>
      </c>
      <c r="B35" s="35">
        <v>-59</v>
      </c>
      <c r="C35" s="35">
        <v>-120</v>
      </c>
    </row>
    <row r="36" spans="1:3" ht="12.75">
      <c r="A36" s="28" t="s">
        <v>101</v>
      </c>
      <c r="B36" s="35">
        <v>-35</v>
      </c>
      <c r="C36" s="35">
        <v>-219</v>
      </c>
    </row>
    <row r="37" spans="1:3" ht="12.75">
      <c r="A37" s="28" t="s">
        <v>121</v>
      </c>
      <c r="B37" s="35">
        <v>-20</v>
      </c>
      <c r="C37" s="35">
        <v>-250</v>
      </c>
    </row>
    <row r="38" spans="1:3" ht="12.75">
      <c r="A38" s="28" t="s">
        <v>37</v>
      </c>
      <c r="B38" s="35">
        <v>-8</v>
      </c>
      <c r="C38" s="35">
        <v>12</v>
      </c>
    </row>
    <row r="39" spans="1:3" ht="17.25" customHeight="1">
      <c r="A39" s="29" t="s">
        <v>75</v>
      </c>
      <c r="B39" s="38">
        <f>SUM(B33:B38)</f>
        <v>-1399</v>
      </c>
      <c r="C39" s="38">
        <f>SUM(C33:C38)</f>
        <v>-1188</v>
      </c>
    </row>
    <row r="40" spans="1:3" ht="11.25" customHeight="1">
      <c r="A40" s="29"/>
      <c r="B40" s="38"/>
      <c r="C40" s="38"/>
    </row>
    <row r="41" spans="1:3" ht="23.25" customHeight="1">
      <c r="A41" s="32" t="s">
        <v>76</v>
      </c>
      <c r="B41" s="34">
        <f>B18+B30+B39</f>
        <v>2179</v>
      </c>
      <c r="C41" s="34">
        <f>C18+C30+C39</f>
        <v>-1754</v>
      </c>
    </row>
    <row r="42" ht="9.75" customHeight="1">
      <c r="A42" s="32"/>
    </row>
    <row r="43" spans="1:3" ht="18.75" customHeight="1">
      <c r="A43" s="37" t="s">
        <v>38</v>
      </c>
      <c r="B43" s="34">
        <v>1934</v>
      </c>
      <c r="C43" s="34">
        <v>3688</v>
      </c>
    </row>
    <row r="44" spans="1:3" ht="17.25" customHeight="1">
      <c r="A44" s="40" t="s">
        <v>39</v>
      </c>
      <c r="B44" s="34">
        <f>B41+B43</f>
        <v>4113</v>
      </c>
      <c r="C44" s="34">
        <f>C41+C43</f>
        <v>1934</v>
      </c>
    </row>
    <row r="45" spans="1:2" ht="11.25" customHeight="1">
      <c r="A45" s="40"/>
      <c r="B45" s="38"/>
    </row>
    <row r="46" spans="1:5" ht="22.5" customHeight="1">
      <c r="A46" s="81" t="s">
        <v>166</v>
      </c>
      <c r="B46" s="81"/>
      <c r="C46" s="81"/>
      <c r="D46" s="76"/>
      <c r="E46" s="76"/>
    </row>
    <row r="47" spans="1:4" ht="12.75">
      <c r="A47" s="83"/>
      <c r="B47" s="83"/>
      <c r="C47" s="84"/>
      <c r="D47" s="84"/>
    </row>
    <row r="48" spans="1:6" ht="14.25" customHeight="1">
      <c r="A48" s="21" t="s">
        <v>136</v>
      </c>
      <c r="B48" s="19"/>
      <c r="C48" s="19"/>
      <c r="D48" s="20"/>
      <c r="E48" s="66"/>
      <c r="F48" s="66"/>
    </row>
    <row r="49" spans="1:6" ht="15" customHeight="1">
      <c r="A49" s="22" t="s">
        <v>137</v>
      </c>
      <c r="B49" s="19"/>
      <c r="C49" s="19"/>
      <c r="D49" s="20"/>
      <c r="E49" s="66"/>
      <c r="F49" s="66"/>
    </row>
    <row r="50" spans="1:6" ht="12.75">
      <c r="A50" s="18"/>
      <c r="B50" s="19"/>
      <c r="C50" s="19"/>
      <c r="D50" s="20"/>
      <c r="E50" s="66"/>
      <c r="F50" s="66"/>
    </row>
    <row r="51" spans="1:6" ht="12.75">
      <c r="A51" s="23" t="s">
        <v>22</v>
      </c>
      <c r="B51" s="19"/>
      <c r="C51" s="19"/>
      <c r="D51" s="20"/>
      <c r="E51" s="66"/>
      <c r="F51" s="66"/>
    </row>
    <row r="52" spans="1:6" ht="12.75">
      <c r="A52" s="22" t="s">
        <v>77</v>
      </c>
      <c r="B52" s="19"/>
      <c r="C52" s="19"/>
      <c r="D52" s="20"/>
      <c r="E52" s="66"/>
      <c r="F52" s="66"/>
    </row>
    <row r="53" spans="1:6" ht="12.75">
      <c r="A53" s="24"/>
      <c r="B53" s="25"/>
      <c r="C53" s="26"/>
      <c r="D53" s="27"/>
      <c r="E53" s="66"/>
      <c r="F53" s="66"/>
    </row>
    <row r="54" spans="1:6" ht="18" customHeight="1">
      <c r="A54" s="82" t="s">
        <v>159</v>
      </c>
      <c r="B54" s="82"/>
      <c r="C54" s="26"/>
      <c r="D54" s="27"/>
      <c r="E54" s="66"/>
      <c r="F54" s="66"/>
    </row>
    <row r="55" spans="1:4" ht="12.75">
      <c r="A55" s="69"/>
      <c r="B55" s="70"/>
      <c r="C55" s="71"/>
      <c r="D55" s="71"/>
    </row>
    <row r="56" spans="1:4" ht="12.75">
      <c r="A56" s="69"/>
      <c r="B56" s="70"/>
      <c r="C56" s="71"/>
      <c r="D56" s="71"/>
    </row>
    <row r="58" ht="12.75">
      <c r="D58" s="9">
        <v>3</v>
      </c>
    </row>
  </sheetData>
  <sheetProtection/>
  <mergeCells count="8">
    <mergeCell ref="A54:B54"/>
    <mergeCell ref="A47:B47"/>
    <mergeCell ref="C47:D47"/>
    <mergeCell ref="A1:C1"/>
    <mergeCell ref="A2:C2"/>
    <mergeCell ref="A5:A6"/>
    <mergeCell ref="A3:D3"/>
    <mergeCell ref="A46:C46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5" t="s">
        <v>164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customHeight="1">
      <c r="A2" s="91" t="s">
        <v>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0" t="s">
        <v>78</v>
      </c>
      <c r="B5" s="90" t="s">
        <v>54</v>
      </c>
      <c r="C5" s="90" t="s">
        <v>55</v>
      </c>
      <c r="D5" s="90"/>
      <c r="E5" s="90"/>
      <c r="F5" s="90"/>
      <c r="G5" s="90"/>
      <c r="H5" s="90" t="s">
        <v>79</v>
      </c>
      <c r="I5" s="90"/>
      <c r="J5" s="90" t="s">
        <v>90</v>
      </c>
      <c r="K5" s="90" t="s">
        <v>91</v>
      </c>
      <c r="L5" s="80" t="s">
        <v>102</v>
      </c>
    </row>
    <row r="6" spans="1:12" s="31" customFormat="1" ht="18.75" customHeight="1">
      <c r="A6" s="90"/>
      <c r="B6" s="90"/>
      <c r="C6" s="90" t="s">
        <v>88</v>
      </c>
      <c r="D6" s="90" t="s">
        <v>80</v>
      </c>
      <c r="E6" s="90" t="s">
        <v>81</v>
      </c>
      <c r="F6" s="90"/>
      <c r="G6" s="90"/>
      <c r="H6" s="41" t="s">
        <v>82</v>
      </c>
      <c r="I6" s="41" t="s">
        <v>83</v>
      </c>
      <c r="J6" s="90"/>
      <c r="K6" s="90"/>
      <c r="L6" s="80"/>
    </row>
    <row r="7" spans="1:12" s="31" customFormat="1" ht="45.75" customHeight="1">
      <c r="A7" s="90"/>
      <c r="B7" s="90"/>
      <c r="C7" s="90"/>
      <c r="D7" s="90"/>
      <c r="E7" s="41" t="s">
        <v>84</v>
      </c>
      <c r="F7" s="41" t="s">
        <v>85</v>
      </c>
      <c r="G7" s="41" t="s">
        <v>86</v>
      </c>
      <c r="H7" s="41"/>
      <c r="I7" s="41"/>
      <c r="J7" s="90"/>
      <c r="K7" s="90"/>
      <c r="L7" s="80"/>
    </row>
    <row r="8" spans="1:12" ht="12" customHeight="1">
      <c r="A8" s="42" t="s">
        <v>120</v>
      </c>
      <c r="B8" s="64">
        <v>8519</v>
      </c>
      <c r="C8" s="64">
        <v>952</v>
      </c>
      <c r="D8" s="64">
        <v>889</v>
      </c>
      <c r="E8" s="64">
        <v>877</v>
      </c>
      <c r="F8" s="64">
        <v>9939</v>
      </c>
      <c r="G8" s="64">
        <v>8276</v>
      </c>
      <c r="H8" s="64">
        <v>6536</v>
      </c>
      <c r="I8" s="64">
        <v>-1883</v>
      </c>
      <c r="J8" s="64">
        <f>B8+C8+D8+E8+F8+G8+H8+I8</f>
        <v>34105</v>
      </c>
      <c r="K8" s="64">
        <v>5757</v>
      </c>
      <c r="L8" s="64">
        <f>J8+K8</f>
        <v>39862</v>
      </c>
    </row>
    <row r="9" spans="1:12" ht="18.75" customHeight="1">
      <c r="A9" s="42" t="s">
        <v>105</v>
      </c>
      <c r="B9" s="62"/>
      <c r="C9" s="62"/>
      <c r="D9" s="62"/>
      <c r="E9" s="62"/>
      <c r="F9" s="62"/>
      <c r="G9" s="62"/>
      <c r="H9" s="45">
        <v>1701</v>
      </c>
      <c r="I9" s="43"/>
      <c r="J9" s="43">
        <f>B9+C9+D9+E9+F9+G9+H9+I9</f>
        <v>1701</v>
      </c>
      <c r="K9" s="43">
        <v>-9</v>
      </c>
      <c r="L9" s="34">
        <f>J9+K9</f>
        <v>1692</v>
      </c>
    </row>
    <row r="10" spans="1:12" ht="12" customHeight="1">
      <c r="A10" s="44" t="s">
        <v>119</v>
      </c>
      <c r="B10" s="62"/>
      <c r="C10" s="45">
        <v>-21</v>
      </c>
      <c r="D10" s="45">
        <v>-243</v>
      </c>
      <c r="E10" s="45">
        <v>25</v>
      </c>
      <c r="F10" s="45"/>
      <c r="G10" s="45">
        <v>886</v>
      </c>
      <c r="H10" s="45">
        <v>654</v>
      </c>
      <c r="I10" s="45"/>
      <c r="J10" s="45">
        <f>B10+C10+D10+E10+F10+G10+H10+I10</f>
        <v>1301</v>
      </c>
      <c r="K10" s="45">
        <v>-1367</v>
      </c>
      <c r="L10" s="34">
        <f>J10+K10</f>
        <v>-66</v>
      </c>
    </row>
    <row r="11" spans="1:12" ht="12" customHeight="1">
      <c r="A11" s="42" t="s">
        <v>127</v>
      </c>
      <c r="B11" s="64">
        <f>B8+B9+B10</f>
        <v>8519</v>
      </c>
      <c r="C11" s="64">
        <f aca="true" t="shared" si="0" ref="C11:I11">C8+C9+C10</f>
        <v>931</v>
      </c>
      <c r="D11" s="64">
        <f t="shared" si="0"/>
        <v>646</v>
      </c>
      <c r="E11" s="64">
        <f t="shared" si="0"/>
        <v>902</v>
      </c>
      <c r="F11" s="64">
        <f t="shared" si="0"/>
        <v>9939</v>
      </c>
      <c r="G11" s="64">
        <f t="shared" si="0"/>
        <v>9162</v>
      </c>
      <c r="H11" s="64">
        <f t="shared" si="0"/>
        <v>8891</v>
      </c>
      <c r="I11" s="64">
        <f t="shared" si="0"/>
        <v>-1883</v>
      </c>
      <c r="J11" s="64">
        <f>J8+J9+J10</f>
        <v>37107</v>
      </c>
      <c r="K11" s="64">
        <f>K8+K9+K10</f>
        <v>4381</v>
      </c>
      <c r="L11" s="64">
        <f>L8+L9+L10</f>
        <v>41488</v>
      </c>
    </row>
    <row r="12" spans="1:12" ht="13.5" customHeight="1">
      <c r="A12" s="42" t="s">
        <v>105</v>
      </c>
      <c r="B12" s="62"/>
      <c r="C12" s="62"/>
      <c r="D12" s="62"/>
      <c r="E12" s="62"/>
      <c r="F12" s="62"/>
      <c r="G12" s="62"/>
      <c r="H12" s="45">
        <v>491</v>
      </c>
      <c r="I12" s="43"/>
      <c r="J12" s="45">
        <f>B12+C12+D12+E12+F12+G12+H12+I12</f>
        <v>491</v>
      </c>
      <c r="K12" s="45">
        <v>750</v>
      </c>
      <c r="L12" s="35">
        <f>J12+K12</f>
        <v>1241</v>
      </c>
    </row>
    <row r="13" spans="1:12" ht="12" customHeight="1">
      <c r="A13" s="44" t="s">
        <v>131</v>
      </c>
      <c r="B13" s="64"/>
      <c r="C13" s="64"/>
      <c r="D13" s="64"/>
      <c r="E13" s="64">
        <f>E15+E14</f>
        <v>148</v>
      </c>
      <c r="F13" s="64"/>
      <c r="G13" s="64"/>
      <c r="H13" s="64">
        <f>H15+H14</f>
        <v>-238</v>
      </c>
      <c r="I13" s="64">
        <f>I15+I14</f>
        <v>0</v>
      </c>
      <c r="J13" s="64">
        <f>B13+C13+D13+E13+F13+G13+H13+I13</f>
        <v>-90</v>
      </c>
      <c r="K13" s="64">
        <f>K15+K14</f>
        <v>-308</v>
      </c>
      <c r="L13" s="64">
        <f aca="true" t="shared" si="1" ref="L13:L19">J13+K13</f>
        <v>-398</v>
      </c>
    </row>
    <row r="14" spans="1:12" ht="12" customHeight="1">
      <c r="A14" s="44" t="s">
        <v>133</v>
      </c>
      <c r="B14" s="64"/>
      <c r="C14" s="64"/>
      <c r="D14" s="64"/>
      <c r="E14" s="64"/>
      <c r="F14" s="64"/>
      <c r="G14" s="64"/>
      <c r="H14" s="64"/>
      <c r="I14" s="64"/>
      <c r="J14" s="64"/>
      <c r="K14" s="64">
        <v>-301</v>
      </c>
      <c r="L14" s="64">
        <f t="shared" si="1"/>
        <v>-301</v>
      </c>
    </row>
    <row r="15" spans="1:12" ht="12" customHeight="1">
      <c r="A15" s="44" t="s">
        <v>132</v>
      </c>
      <c r="B15" s="64"/>
      <c r="C15" s="64"/>
      <c r="D15" s="64"/>
      <c r="E15" s="64">
        <v>148</v>
      </c>
      <c r="F15" s="64"/>
      <c r="G15" s="64"/>
      <c r="H15" s="64">
        <v>-238</v>
      </c>
      <c r="I15" s="64"/>
      <c r="J15" s="64">
        <f>B15+C15+D15+E15+F15+G15+H15+I15</f>
        <v>-90</v>
      </c>
      <c r="K15" s="64">
        <v>-7</v>
      </c>
      <c r="L15" s="64">
        <f t="shared" si="1"/>
        <v>-97</v>
      </c>
    </row>
    <row r="16" spans="1:12" ht="12" customHeight="1">
      <c r="A16" s="44" t="s">
        <v>87</v>
      </c>
      <c r="B16" s="64"/>
      <c r="C16" s="64"/>
      <c r="D16" s="64"/>
      <c r="E16" s="64"/>
      <c r="F16" s="64"/>
      <c r="G16" s="64">
        <v>-5002</v>
      </c>
      <c r="H16" s="64">
        <v>3113</v>
      </c>
      <c r="I16" s="64">
        <v>1883</v>
      </c>
      <c r="J16" s="64">
        <f>B16+C16+D16+E16+F16+G16+H16+I16</f>
        <v>-6</v>
      </c>
      <c r="K16" s="64">
        <v>-1</v>
      </c>
      <c r="L16" s="64">
        <f t="shared" si="1"/>
        <v>-7</v>
      </c>
    </row>
    <row r="17" spans="1:12" ht="12" customHeight="1">
      <c r="A17" s="44" t="s">
        <v>134</v>
      </c>
      <c r="B17" s="64"/>
      <c r="C17" s="64"/>
      <c r="D17" s="64"/>
      <c r="E17" s="64"/>
      <c r="F17" s="64"/>
      <c r="G17" s="64"/>
      <c r="H17" s="64"/>
      <c r="I17" s="64"/>
      <c r="J17" s="64">
        <f>B17+C17+D17+E17+F17+G17+H17+I17</f>
        <v>0</v>
      </c>
      <c r="K17" s="64"/>
      <c r="L17" s="64">
        <f t="shared" si="1"/>
        <v>0</v>
      </c>
    </row>
    <row r="18" spans="1:12" ht="12" customHeight="1">
      <c r="A18" s="44" t="s">
        <v>135</v>
      </c>
      <c r="B18" s="64"/>
      <c r="C18" s="64"/>
      <c r="D18" s="64"/>
      <c r="E18" s="64"/>
      <c r="F18" s="64"/>
      <c r="G18" s="64"/>
      <c r="H18" s="64"/>
      <c r="I18" s="64"/>
      <c r="J18" s="64">
        <f>B18+C18+D18+E18+F18+G18+H18+I18</f>
        <v>0</v>
      </c>
      <c r="K18" s="64"/>
      <c r="L18" s="64">
        <f t="shared" si="1"/>
        <v>0</v>
      </c>
    </row>
    <row r="19" spans="1:12" ht="12" customHeight="1">
      <c r="A19" s="44" t="s">
        <v>119</v>
      </c>
      <c r="B19" s="64"/>
      <c r="C19" s="64">
        <v>30</v>
      </c>
      <c r="D19" s="64">
        <v>1</v>
      </c>
      <c r="E19" s="64"/>
      <c r="F19" s="64">
        <v>59</v>
      </c>
      <c r="G19" s="64">
        <v>-129</v>
      </c>
      <c r="H19" s="64">
        <v>452</v>
      </c>
      <c r="I19" s="64"/>
      <c r="J19" s="64">
        <f>B19+C19+D19+E19+F19+G19+H19+I19</f>
        <v>413</v>
      </c>
      <c r="K19" s="64">
        <v>-540</v>
      </c>
      <c r="L19" s="64">
        <f t="shared" si="1"/>
        <v>-127</v>
      </c>
    </row>
    <row r="20" spans="1:12" ht="12" customHeight="1">
      <c r="A20" s="42" t="s">
        <v>139</v>
      </c>
      <c r="B20" s="64">
        <f>B11+B12+B13+B16+B17+B18+B19</f>
        <v>8519</v>
      </c>
      <c r="C20" s="64">
        <f aca="true" t="shared" si="2" ref="C20:L20">C11+C12+C13+C16+C17+C18+C19</f>
        <v>961</v>
      </c>
      <c r="D20" s="64">
        <f t="shared" si="2"/>
        <v>647</v>
      </c>
      <c r="E20" s="64">
        <f t="shared" si="2"/>
        <v>1050</v>
      </c>
      <c r="F20" s="64">
        <f t="shared" si="2"/>
        <v>9998</v>
      </c>
      <c r="G20" s="64">
        <f t="shared" si="2"/>
        <v>4031</v>
      </c>
      <c r="H20" s="64">
        <f t="shared" si="2"/>
        <v>12709</v>
      </c>
      <c r="I20" s="64">
        <f t="shared" si="2"/>
        <v>0</v>
      </c>
      <c r="J20" s="64">
        <f t="shared" si="2"/>
        <v>37915</v>
      </c>
      <c r="K20" s="64">
        <f t="shared" si="2"/>
        <v>4282</v>
      </c>
      <c r="L20" s="64">
        <f t="shared" si="2"/>
        <v>42197</v>
      </c>
    </row>
    <row r="21" spans="1:12" ht="12" customHeight="1">
      <c r="A21" s="42" t="s">
        <v>105</v>
      </c>
      <c r="B21" s="64"/>
      <c r="C21" s="64"/>
      <c r="D21" s="64"/>
      <c r="E21" s="64"/>
      <c r="F21" s="64"/>
      <c r="G21" s="64"/>
      <c r="H21" s="64">
        <v>923</v>
      </c>
      <c r="I21" s="64"/>
      <c r="J21" s="64">
        <f>B21+C21+D21+E21+F21+G21+H21+I21</f>
        <v>923</v>
      </c>
      <c r="K21" s="64">
        <v>452</v>
      </c>
      <c r="L21" s="64">
        <f>J21+K21</f>
        <v>1375</v>
      </c>
    </row>
    <row r="22" spans="1:12" ht="12" customHeight="1">
      <c r="A22" s="44" t="s">
        <v>131</v>
      </c>
      <c r="B22" s="64"/>
      <c r="C22" s="64"/>
      <c r="D22" s="64"/>
      <c r="E22" s="64">
        <f>E24+E23</f>
        <v>0</v>
      </c>
      <c r="F22" s="64"/>
      <c r="G22" s="64"/>
      <c r="H22" s="64">
        <f>H24+H23</f>
        <v>-97</v>
      </c>
      <c r="I22" s="64">
        <f>I24+I23</f>
        <v>0</v>
      </c>
      <c r="J22" s="64">
        <f>B22+C22+D22+E22+F22+G22+H22+I22</f>
        <v>-97</v>
      </c>
      <c r="K22" s="64">
        <f>K24+K23</f>
        <v>-125</v>
      </c>
      <c r="L22" s="64">
        <f>J22+K22</f>
        <v>-222</v>
      </c>
    </row>
    <row r="23" spans="1:12" ht="12" customHeight="1">
      <c r="A23" s="44" t="s">
        <v>133</v>
      </c>
      <c r="B23" s="64"/>
      <c r="C23" s="64"/>
      <c r="D23" s="64"/>
      <c r="E23" s="64"/>
      <c r="F23" s="64"/>
      <c r="G23" s="64"/>
      <c r="H23" s="64"/>
      <c r="I23" s="64"/>
      <c r="J23" s="64"/>
      <c r="K23" s="64">
        <v>-111</v>
      </c>
      <c r="L23" s="64">
        <f>J23+K23</f>
        <v>-111</v>
      </c>
    </row>
    <row r="24" spans="1:12" ht="12" customHeight="1">
      <c r="A24" s="44" t="s">
        <v>132</v>
      </c>
      <c r="B24" s="64"/>
      <c r="C24" s="64"/>
      <c r="D24" s="64"/>
      <c r="E24" s="64"/>
      <c r="F24" s="64"/>
      <c r="G24" s="64"/>
      <c r="H24" s="64">
        <v>-97</v>
      </c>
      <c r="I24" s="64"/>
      <c r="J24" s="64">
        <f>B24+C24+D24+E24+F24+G24+H24+I24</f>
        <v>-97</v>
      </c>
      <c r="K24" s="64">
        <v>-14</v>
      </c>
      <c r="L24" s="64">
        <f>J24+K24</f>
        <v>-111</v>
      </c>
    </row>
    <row r="25" spans="1:12" ht="12" customHeight="1">
      <c r="A25" s="44" t="s">
        <v>119</v>
      </c>
      <c r="B25" s="64">
        <v>20</v>
      </c>
      <c r="C25" s="64">
        <v>21</v>
      </c>
      <c r="D25" s="64">
        <v>-315</v>
      </c>
      <c r="E25" s="64"/>
      <c r="F25" s="64">
        <v>-297</v>
      </c>
      <c r="G25" s="64">
        <v>-702</v>
      </c>
      <c r="H25" s="64">
        <v>1217</v>
      </c>
      <c r="I25" s="64"/>
      <c r="J25" s="64">
        <f>B25+C25+D25+E25+F25+G25+H25+I25</f>
        <v>-56</v>
      </c>
      <c r="K25" s="64">
        <v>-2</v>
      </c>
      <c r="L25" s="64">
        <f>J25+K25</f>
        <v>-58</v>
      </c>
    </row>
    <row r="26" spans="1:12" ht="12" customHeight="1">
      <c r="A26" s="42" t="s">
        <v>165</v>
      </c>
      <c r="B26" s="64">
        <f>B20+B21+B25</f>
        <v>8539</v>
      </c>
      <c r="C26" s="64">
        <f aca="true" t="shared" si="3" ref="C26:I26">C20+C21+C25</f>
        <v>982</v>
      </c>
      <c r="D26" s="64">
        <f t="shared" si="3"/>
        <v>332</v>
      </c>
      <c r="E26" s="64">
        <f t="shared" si="3"/>
        <v>1050</v>
      </c>
      <c r="F26" s="64">
        <f t="shared" si="3"/>
        <v>9701</v>
      </c>
      <c r="G26" s="64">
        <f t="shared" si="3"/>
        <v>3329</v>
      </c>
      <c r="H26" s="64">
        <f>H20+H21+H22+H25</f>
        <v>14752</v>
      </c>
      <c r="I26" s="64">
        <f t="shared" si="3"/>
        <v>0</v>
      </c>
      <c r="J26" s="64">
        <f>J20+J21+J22+J25</f>
        <v>38685</v>
      </c>
      <c r="K26" s="64">
        <f>K20+K21+K22+K25</f>
        <v>4607</v>
      </c>
      <c r="L26" s="64">
        <f>L20+L21+L22+L25</f>
        <v>43292</v>
      </c>
    </row>
    <row r="27" spans="1:11" ht="12" customHeight="1">
      <c r="A27" s="4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7" ht="24.75" customHeight="1">
      <c r="A28" s="81" t="s">
        <v>166</v>
      </c>
      <c r="B28" s="81"/>
      <c r="C28" s="81"/>
      <c r="D28" s="81"/>
      <c r="E28" s="81"/>
      <c r="F28" s="81"/>
      <c r="G28" s="81"/>
    </row>
    <row r="29" spans="1:5" ht="18" customHeight="1">
      <c r="A29" s="69"/>
      <c r="B29" s="69"/>
      <c r="C29" s="69"/>
      <c r="D29" s="69"/>
      <c r="E29" s="69"/>
    </row>
    <row r="30" spans="1:6" ht="12.75">
      <c r="A30" s="21" t="s">
        <v>136</v>
      </c>
      <c r="B30" s="19"/>
      <c r="C30" s="19"/>
      <c r="D30" s="20"/>
      <c r="E30" s="66"/>
      <c r="F30" s="66"/>
    </row>
    <row r="31" spans="1:6" ht="12.75">
      <c r="A31" s="22" t="s">
        <v>137</v>
      </c>
      <c r="B31" s="19"/>
      <c r="C31" s="19"/>
      <c r="D31" s="20"/>
      <c r="E31" s="66"/>
      <c r="F31" s="66"/>
    </row>
    <row r="32" spans="1:6" ht="12.75">
      <c r="A32" s="18"/>
      <c r="B32" s="19"/>
      <c r="C32" s="19"/>
      <c r="D32" s="20"/>
      <c r="E32" s="66"/>
      <c r="F32" s="66"/>
    </row>
    <row r="33" spans="1:6" ht="12.75">
      <c r="A33" s="23" t="s">
        <v>22</v>
      </c>
      <c r="B33" s="19"/>
      <c r="C33" s="19"/>
      <c r="D33" s="20"/>
      <c r="E33" s="66"/>
      <c r="F33" s="66"/>
    </row>
    <row r="34" spans="1:6" ht="12.75">
      <c r="A34" s="22" t="s">
        <v>77</v>
      </c>
      <c r="B34" s="19"/>
      <c r="C34" s="19"/>
      <c r="D34" s="20"/>
      <c r="E34" s="66"/>
      <c r="F34" s="66"/>
    </row>
    <row r="35" spans="1:6" ht="12.75">
      <c r="A35" s="24"/>
      <c r="B35" s="25"/>
      <c r="C35" s="26"/>
      <c r="D35" s="27"/>
      <c r="E35" s="66"/>
      <c r="F35" s="66"/>
    </row>
    <row r="36" spans="1:6" ht="12.75" customHeight="1">
      <c r="A36" s="82" t="s">
        <v>159</v>
      </c>
      <c r="B36" s="82"/>
      <c r="C36" s="82"/>
      <c r="D36" s="82"/>
      <c r="E36" s="66"/>
      <c r="F36" s="66"/>
    </row>
    <row r="37" spans="1:13" ht="12.75">
      <c r="A37" s="69"/>
      <c r="B37" s="70"/>
      <c r="C37" s="71"/>
      <c r="D37" s="71"/>
      <c r="M37">
        <v>4</v>
      </c>
    </row>
    <row r="38" spans="1:4" ht="12.75">
      <c r="A38" s="69"/>
      <c r="B38" s="70"/>
      <c r="C38" s="71"/>
      <c r="D38" s="71"/>
    </row>
    <row r="39" spans="1:2" ht="12.75">
      <c r="A39" s="39"/>
      <c r="B39" s="46"/>
    </row>
  </sheetData>
  <sheetProtection/>
  <mergeCells count="16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28:G28"/>
    <mergeCell ref="C5:G5"/>
    <mergeCell ref="A36:B36"/>
    <mergeCell ref="C36:D36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2018-02-23T12:39:15Z</cp:lastPrinted>
  <dcterms:created xsi:type="dcterms:W3CDTF">2005-02-19T14:29:21Z</dcterms:created>
  <dcterms:modified xsi:type="dcterms:W3CDTF">2018-02-28T08:00:11Z</dcterms:modified>
  <cp:category/>
  <cp:version/>
  <cp:contentType/>
  <cp:contentStatus/>
</cp:coreProperties>
</file>