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9120" tabRatio="531" activeTab="0"/>
  </bookViews>
  <sheets>
    <sheet name="lise" sheetId="1" r:id="rId1"/>
    <sheet name="zagl_str_01" sheetId="2" r:id="rId2"/>
    <sheet name="kofs" sheetId="3" r:id="rId3"/>
    <sheet name="kovd" sheetId="4" r:id="rId4"/>
    <sheet name="kopp" sheetId="5" r:id="rId5"/>
    <sheet name="kosk" sheetId="6" r:id="rId6"/>
  </sheets>
  <definedNames>
    <definedName name="_Hlt140985041" localSheetId="1">'zagl_str_01'!$A$29</definedName>
  </definedNames>
  <calcPr fullCalcOnLoad="1"/>
</workbook>
</file>

<file path=xl/sharedStrings.xml><?xml version="1.0" encoding="utf-8"?>
<sst xmlns="http://schemas.openxmlformats.org/spreadsheetml/2006/main" count="211" uniqueCount="169">
  <si>
    <t>СЪДЪРЖАНИЕ</t>
  </si>
  <si>
    <t>КОНСОЛИДИРАН  ОТЧЕТ ЗА ФИНАНСОВОТО СЪСТОЯНИЕ</t>
  </si>
  <si>
    <t xml:space="preserve">            </t>
  </si>
  <si>
    <t>НЕТЕКУЩИ АКТИВИ</t>
  </si>
  <si>
    <t>ТЕКУЩИ АКТИВИ</t>
  </si>
  <si>
    <t>ОБЩО АКТИВИ</t>
  </si>
  <si>
    <t>КАПИТАЛ</t>
  </si>
  <si>
    <t>СОБСТВЕН КАПИТАЛ, ПРИНАДЛЕЖАЩ  НА ГРУПАТА</t>
  </si>
  <si>
    <t>СОБСТВЕН КАПИТАЛ, НЕПРИНАДЛЕЖАЩ НА ГРУПАТА</t>
  </si>
  <si>
    <t>ПАСИВИ</t>
  </si>
  <si>
    <t>НЕТЕКУЩИ ПАСИВИ, В Т. Ч.:</t>
  </si>
  <si>
    <t>ТЕКУЩИ ПАСИВИ</t>
  </si>
  <si>
    <t>ОБЩО СОБСТВЕН КАПИТАЛ И ПАСИВИ</t>
  </si>
  <si>
    <t>Други приходи от дейността</t>
  </si>
  <si>
    <t>Разходи за външни услуги</t>
  </si>
  <si>
    <t>Разходи за амортизации</t>
  </si>
  <si>
    <t>Промени в салдото на готовата продукция и незавършеното производство</t>
  </si>
  <si>
    <t>ПЕЧАЛБА ОТ ДЕЙНОСТТА</t>
  </si>
  <si>
    <t>ФИНАНСОВИ ПРИХОДИ /РАЗХОДИ НЕТО</t>
  </si>
  <si>
    <t>ПРИХОДИ ОТ ФИНАНСИРАНИЯ</t>
  </si>
  <si>
    <t>ПЕЧАЛБА/ЗАГУБА ПРЕДИ РАЗХОДИ ЗА ДАНЪЦИ</t>
  </si>
  <si>
    <t>НЕТНА ПЕЧАЛБА/ ЗАГУБА ОТ ДЕЙНОСТТА, В Т.Ч.:</t>
  </si>
  <si>
    <t>Главен счетоводител :</t>
  </si>
  <si>
    <t>А. ПАРИЧНИ ПОТОЦИ ОТ ОПЕРАТИВНА ДЕЙНОСТ</t>
  </si>
  <si>
    <t xml:space="preserve">Постъпления от клиенти </t>
  </si>
  <si>
    <t>Плащания на доставчици</t>
  </si>
  <si>
    <t>Плащания, свързани с възнаграждения</t>
  </si>
  <si>
    <t>Получени лихви</t>
  </si>
  <si>
    <t>Курсови разлики</t>
  </si>
  <si>
    <t>Други постъпления /плащания от оперативна  дейност</t>
  </si>
  <si>
    <t>Б. ПАРИЧНИ ПОТОЦИ ОТ ИНВЕСТИЦИОННА ДЕЙНОСТ</t>
  </si>
  <si>
    <t xml:space="preserve">Покупка на дълготрайни активи </t>
  </si>
  <si>
    <t>Постъпления от  продажба на дълготрайни активи</t>
  </si>
  <si>
    <t>Предоставени заеми</t>
  </si>
  <si>
    <t>В. ПАРИЧНИ ПОТОЦИ ОТ ФИНАНСОВА ДЕЙНОСТ</t>
  </si>
  <si>
    <t>Платени лихви по заеми с инвестиционнно предназначение</t>
  </si>
  <si>
    <t>Други постъпления/ плащания от финансова дейност</t>
  </si>
  <si>
    <t>Д. ПАРИЧНИ СРЕДСТВА В НАЧАЛОТО НА ПЕРИОДА</t>
  </si>
  <si>
    <t>Е. ПАРИЧНИ СРЕДСТВА В КРАЯ НА ПЕРИОДА</t>
  </si>
  <si>
    <t>И</t>
  </si>
  <si>
    <t xml:space="preserve">ДОКЛАД ЗА ДЕЙНОСТТА </t>
  </si>
  <si>
    <t xml:space="preserve">ПРИЛОЖЕНИЕ КЪМ  КОНСОЛИДИРАН ФИНАНСОВ ОТЧЕТ </t>
  </si>
  <si>
    <t>1. ИНФОРМАЦИЯ ЗА ДРУЖЕСТВОТО</t>
  </si>
  <si>
    <t xml:space="preserve">НА "ТК ХОЛД" АД </t>
  </si>
  <si>
    <t>Раздели и балансови пера</t>
  </si>
  <si>
    <t>Бележки №</t>
  </si>
  <si>
    <t>Имоти, машини, съоръжения и оборудване</t>
  </si>
  <si>
    <t xml:space="preserve">Инвестиционни имоти </t>
  </si>
  <si>
    <t>Нематериални активи</t>
  </si>
  <si>
    <t>Материални запаси</t>
  </si>
  <si>
    <t>Текущи търговски и други вземания</t>
  </si>
  <si>
    <t>Финансови активи</t>
  </si>
  <si>
    <t>Парични средства</t>
  </si>
  <si>
    <t>Основен капитал</t>
  </si>
  <si>
    <t>Резерви</t>
  </si>
  <si>
    <t>Финансирания</t>
  </si>
  <si>
    <t>Други нетекущи пасиви</t>
  </si>
  <si>
    <t xml:space="preserve">Отсрочени данъчни пасиви </t>
  </si>
  <si>
    <t>Наименование на приходите и разходите</t>
  </si>
  <si>
    <t>Разходи за суровини и материали</t>
  </si>
  <si>
    <t>Разходи за  персонала</t>
  </si>
  <si>
    <t>Балансова стойност на продадени активи</t>
  </si>
  <si>
    <t>Печалба/загуба за групата</t>
  </si>
  <si>
    <t>Печалба/загуба за малцинствено участие</t>
  </si>
  <si>
    <t xml:space="preserve">ДРУГ ВСЕОБХВАТЕН ДОХОД                                                                          </t>
  </si>
  <si>
    <t xml:space="preserve">ОБЩ ВСЕОБХВАТЕН ДОХОД, В Т.Ч.:                                                                          </t>
  </si>
  <si>
    <r>
      <t xml:space="preserve">общ всеобхватен доход  за групата </t>
    </r>
    <r>
      <rPr>
        <b/>
        <sz val="10"/>
        <rFont val="Arial"/>
        <family val="2"/>
      </rPr>
      <t xml:space="preserve">                                                                                            </t>
    </r>
  </si>
  <si>
    <r>
      <t>Доходи на акция в лв</t>
    </r>
    <r>
      <rPr>
        <b/>
        <sz val="10"/>
        <rFont val="Arial"/>
        <family val="2"/>
      </rPr>
      <t xml:space="preserve">.                                                                                                                 </t>
    </r>
  </si>
  <si>
    <t>Наименование на паричните потоци</t>
  </si>
  <si>
    <t>Платени /възстановени данъци (без корпоративен данък)</t>
  </si>
  <si>
    <t>Платен корпоративен данък върху печалбата</t>
  </si>
  <si>
    <t xml:space="preserve">Платени банкови такси и лихви </t>
  </si>
  <si>
    <t xml:space="preserve"> НЕТЕН ПАРИЧЕН ПОТОК ОТ ОПЕРАТИВНА ДЕЙНОСТ</t>
  </si>
  <si>
    <t xml:space="preserve">НЕТЕН ПОТОК ОТ ИНВЕСТИЦИОННА ДЕЙНОСТ </t>
  </si>
  <si>
    <t xml:space="preserve">НЕТЕН ПАРИЧЕН ПОТОК  ОТ ФИНАНСОВА ДЕЙНОСТ </t>
  </si>
  <si>
    <t xml:space="preserve">Г. ИЗМЕНЕНИЯ НА ПАРИЧНИТЕ СРЕДСТВА ПРЕЗ ПЕРИОДА </t>
  </si>
  <si>
    <t>Атанаска  Николова</t>
  </si>
  <si>
    <t>ПОКАЗАТЕЛИ</t>
  </si>
  <si>
    <t>Финансов резултат</t>
  </si>
  <si>
    <t xml:space="preserve">Преоц. резерв </t>
  </si>
  <si>
    <t>целеви резерви</t>
  </si>
  <si>
    <t>печалба</t>
  </si>
  <si>
    <t>загуба</t>
  </si>
  <si>
    <t>Общи</t>
  </si>
  <si>
    <t>резерви от консолидация</t>
  </si>
  <si>
    <t>други</t>
  </si>
  <si>
    <t>2. Покриване на загуби</t>
  </si>
  <si>
    <t xml:space="preserve">премии от емисия </t>
  </si>
  <si>
    <t>BGN ’000</t>
  </si>
  <si>
    <t>Собствен капитал за Групата</t>
  </si>
  <si>
    <t>Собствен капитал за МУ</t>
  </si>
  <si>
    <t>в т.ч. преоценъчен резерв на отписани активи                                                                          5                                1</t>
  </si>
  <si>
    <t xml:space="preserve">общ всеобхватен доход за малцинствено участие                                                                   </t>
  </si>
  <si>
    <t>2. ОПИСАНИЕ НА ЗНАЧИТЕЛНИТЕ СЧЕТОВОДНИ ПОЛИТИКИ</t>
  </si>
  <si>
    <t>3. КОНСОЛИДАЦИОННИ ПРОЦЕДУРИ</t>
  </si>
  <si>
    <t>4. ИМОТИ, МАШИНИ,  СЪОРЪЖЕНИЯ И ОБОРУДВАНЕ</t>
  </si>
  <si>
    <t>КОНСОЛИДИРАН ДОКЛАД ЗА ДЕЙНОСТТА</t>
  </si>
  <si>
    <t>Биологични активи</t>
  </si>
  <si>
    <t>Нетекущи търговски и други задължения</t>
  </si>
  <si>
    <t>Нетекущи търговски и други вземания</t>
  </si>
  <si>
    <t>Платени задължения по лизингови договори</t>
  </si>
  <si>
    <t>Общо собствен капитал</t>
  </si>
  <si>
    <t>Покупка на инвестиции</t>
  </si>
  <si>
    <t>Платени  заеми</t>
  </si>
  <si>
    <t xml:space="preserve"> Нетна печалба/загуба за периода</t>
  </si>
  <si>
    <t xml:space="preserve"> КОНСОЛИДИРАН ОТЧЕТ ЗА ПАРИЧЕН ПОТОК</t>
  </si>
  <si>
    <t>Отсрочени данъчни активи</t>
  </si>
  <si>
    <t>Приходи от продажби</t>
  </si>
  <si>
    <t>Натрупана печалба, в т.ч.</t>
  </si>
  <si>
    <t>печалби от предходни години</t>
  </si>
  <si>
    <t>печалба/загуба от текущата година</t>
  </si>
  <si>
    <t>"ТК - ХОЛД" АД</t>
  </si>
  <si>
    <t xml:space="preserve"> КОНСОЛИДИРАН  ОТЧЕТ ЗА ВСЕОБХВАТНИЯ ДОХОД </t>
  </si>
  <si>
    <t xml:space="preserve"> КОНСОЛИДИРАН ОТЧЕТ ЗА ПРОМЕНИТЕ В КАПИТАЛА</t>
  </si>
  <si>
    <t>Акционерен капитал</t>
  </si>
  <si>
    <t>Общо приходи</t>
  </si>
  <si>
    <t>Общо разходи по икономически елементи</t>
  </si>
  <si>
    <t xml:space="preserve">Други оперативни разходи разходи </t>
  </si>
  <si>
    <t>5. Други изменения</t>
  </si>
  <si>
    <t>Изплатени дивиденти</t>
  </si>
  <si>
    <t>5. ИНВЕСТИЦИОННИ ИМОТИ</t>
  </si>
  <si>
    <t>6. ДЪЛГОТРАЙНИ НЕМАТЕРИАЛНИ АКТИВИ</t>
  </si>
  <si>
    <t>9. НЕТЕКУЩИ ТЪРГОВСКИ И ДРУГИ ВЗЕМАНИЯ</t>
  </si>
  <si>
    <t>10. ТЕКУЩИ ТЪРГОВСКИ И ДРУГИ ВЗЕМАНИЯ</t>
  </si>
  <si>
    <t>РАЗХОД ЗА ДАНЪЦИ</t>
  </si>
  <si>
    <t xml:space="preserve">Салдо към 31.12.2015 г. </t>
  </si>
  <si>
    <t>Други постъпления /плащания от инвестиционна  дейност</t>
  </si>
  <si>
    <t>1.Разпределение на печалбата за:</t>
  </si>
  <si>
    <t xml:space="preserve">   други</t>
  </si>
  <si>
    <t xml:space="preserve">   дивиденти</t>
  </si>
  <si>
    <t>3. Последващи оценки на дълготрайн активи</t>
  </si>
  <si>
    <t>4. Изкупени собствени акции</t>
  </si>
  <si>
    <t>Прокурист :</t>
  </si>
  <si>
    <t>Сергей Ревалски</t>
  </si>
  <si>
    <t>ДЯЛ ОТ ПЕЧАЛБАТА/ ЗАГУБАТА НА АСОЦИИРАНИ ПРЕДПРИЯТИЯ</t>
  </si>
  <si>
    <t xml:space="preserve">Салдо към 31.12.2016 г. </t>
  </si>
  <si>
    <t>8. ПЕЧАЛБИ И ЗАГУБИ ОТ АСОЦИИРАНИ ПРЕДПРИЯТИЯ ПРИ ПРИЛАГАНЕ МЕТОДА НА СОБСТВЕНИЯ КАПИТАЛ</t>
  </si>
  <si>
    <t>7. НЕТЕКУЩИ ФИНАНСОВИ АКТИВИ</t>
  </si>
  <si>
    <t>11. ФИНАНСОВИ АКТИВИ, ДЪРЖАНИ ЗА ТЪРГУВАНЕ</t>
  </si>
  <si>
    <t>12. АКЦИОНЕРЕН КАПИТАЛ</t>
  </si>
  <si>
    <t>13. РЕЗЕРВИ</t>
  </si>
  <si>
    <t>14. НЕТЕКУЩИ ПАСИВИ</t>
  </si>
  <si>
    <t>15. ТЕКУЩИ ПАСИВИ</t>
  </si>
  <si>
    <t>16. ФИНАНСОВИ ПРИХОДИ/РАЗХОДИ</t>
  </si>
  <si>
    <t>17. ДОХОД НА АКЦИЯ</t>
  </si>
  <si>
    <t>18. СЪБИТИЯ СЛЕД КРАЯ НА ОТЧЕТНИЯ ПЕРИОД</t>
  </si>
  <si>
    <t xml:space="preserve"> </t>
  </si>
  <si>
    <t>Възстановени предоставени заеми</t>
  </si>
  <si>
    <t xml:space="preserve">Получени лихви по предоставени заеми </t>
  </si>
  <si>
    <t xml:space="preserve">Салдо към 31.12.2017 г. </t>
  </si>
  <si>
    <t xml:space="preserve">Приложенията на страници от 5 до 18 са неразделна част от финансовия отчет. </t>
  </si>
  <si>
    <t>КОНСОЛИДИРАН ФИНАНСОВ ОТЧЕТ</t>
  </si>
  <si>
    <t xml:space="preserve">КОНСОЛИДИРАН ФИНАНСОВ ОТЧЕТ </t>
  </si>
  <si>
    <t>КОНСОЛИДИРАН ОТЧЕТ ЗА ФИНАНСОВОТО СЪСТОЯНИЕ</t>
  </si>
  <si>
    <t>КОНСОЛИДИРАН ОТЧЕТ ЗА ВСЕОБХВАТНИЯ ДОХОД</t>
  </si>
  <si>
    <t>КОНСОЛИДИРАН ОТЧЕТ ЗА ПАРИЧНИТЕ ПОТОЦИ</t>
  </si>
  <si>
    <t>КОНСОЛИДИРАН ОТЧЕТ ЗА ПРОМЕНИТЕ В СОБСТВЕНИЯ  КАПИТАЛА</t>
  </si>
  <si>
    <t>Предоставени допълнителни парични вноски</t>
  </si>
  <si>
    <t>2. Други изменения</t>
  </si>
  <si>
    <t>ЗА ПЕРИОДА 1 ЯНУАРИ 30 ЮНИ 2018 ГОДИНА</t>
  </si>
  <si>
    <t>към 30 юни 2018 година</t>
  </si>
  <si>
    <t>за периода 1 януари до 30 юни 2018 година</t>
  </si>
  <si>
    <t>Постъпления от заеми</t>
  </si>
  <si>
    <t xml:space="preserve">Салдо към 30.06.2018 г. </t>
  </si>
  <si>
    <t>АВГУСТ 2018 ГОДИНА</t>
  </si>
  <si>
    <t xml:space="preserve">Дата на съставяне:  22 Август 2018 година </t>
  </si>
  <si>
    <t>Постъпления от продажба на инвестиции</t>
  </si>
  <si>
    <t>Получени дивиденти от инвестиции</t>
  </si>
  <si>
    <t>Възстановено обезпечение по дело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</si>
</sst>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0.000"/>
    <numFmt numFmtId="174" formatCode="0.0"/>
    <numFmt numFmtId="175" formatCode="_-* #,##0.0\ _л_в_-;\-* #,##0.0\ _л_в_-;_-* &quot;-&quot;??\ _л_в_-;_-@_-"/>
    <numFmt numFmtId="176" formatCode="_-* #,##0\ _л_в_-;\-* #,##0\ _л_в_-;_-* &quot;-&quot;??\ _л_в_-;_-@_-"/>
    <numFmt numFmtId="177" formatCode="_-* #,##0.000\ _л_в_-;\-* #,##0.000\ _л_в_-;_-* &quot;-&quot;??\ _л_в_-;_-@_-"/>
    <numFmt numFmtId="178" formatCode="_-* #,##0.0000\ _л_в_-;\-* #,##0.0000\ _л_в_-;_-* &quot;-&quot;??\ _л_в_-;_-@_-"/>
    <numFmt numFmtId="179" formatCode="d/m/yyyy&quot; &quot;&quot;г.&quot;;@"/>
    <numFmt numFmtId="180" formatCode="dd/mm/yyyy&quot; &quot;&quot;г.&quot;;@"/>
    <numFmt numFmtId="181" formatCode="0.00000"/>
    <numFmt numFmtId="182" formatCode="0.000000"/>
    <numFmt numFmtId="183" formatCode="0.0000000"/>
    <numFmt numFmtId="184" formatCode="0;\(0\)"/>
    <numFmt numFmtId="185" formatCode="0.0;\(0.0\)"/>
    <numFmt numFmtId="186" formatCode="0.00;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;\(0\)\l"/>
    <numFmt numFmtId="192" formatCode="#,##0;\(#,##0\)"/>
    <numFmt numFmtId="193" formatCode="#,##0.0;\(#,##0.0\)"/>
    <numFmt numFmtId="194" formatCode="#,##0.00;\(#,##0.00\)"/>
    <numFmt numFmtId="195" formatCode="#,##0.000;\(#,##0.000\)"/>
    <numFmt numFmtId="196" formatCode="#,##0;[Red]#,##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84" fontId="1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justify" vertical="top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191" fontId="0" fillId="0" borderId="0" xfId="0" applyNumberFormat="1" applyFont="1" applyFill="1" applyAlignment="1">
      <alignment horizontal="left" vertical="center"/>
    </xf>
    <xf numFmtId="191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Alignment="1">
      <alignment/>
    </xf>
    <xf numFmtId="184" fontId="15" fillId="0" borderId="0" xfId="0" applyNumberFormat="1" applyFont="1" applyFill="1" applyBorder="1" applyAlignment="1">
      <alignment horizontal="justify"/>
    </xf>
    <xf numFmtId="191" fontId="14" fillId="0" borderId="0" xfId="0" applyNumberFormat="1" applyFont="1" applyFill="1" applyAlignment="1">
      <alignment horizontal="left" vertical="center"/>
    </xf>
    <xf numFmtId="184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192" fontId="6" fillId="0" borderId="0" xfId="0" applyNumberFormat="1" applyFont="1" applyFill="1" applyAlignment="1">
      <alignment horizontal="right" vertical="center" wrapText="1"/>
    </xf>
    <xf numFmtId="192" fontId="0" fillId="0" borderId="0" xfId="0" applyNumberFormat="1" applyFont="1" applyFill="1" applyAlignment="1">
      <alignment horizontal="right" vertical="center" wrapText="1"/>
    </xf>
    <xf numFmtId="192" fontId="11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left" vertical="center" wrapText="1"/>
    </xf>
    <xf numFmtId="192" fontId="6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192" fontId="18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horizontal="left" vertical="center" wrapText="1"/>
    </xf>
    <xf numFmtId="192" fontId="17" fillId="0" borderId="0" xfId="0" applyNumberFormat="1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84" fontId="5" fillId="0" borderId="0" xfId="0" applyNumberFormat="1" applyFont="1" applyAlignment="1">
      <alignment horizontal="left"/>
    </xf>
    <xf numFmtId="184" fontId="5" fillId="0" borderId="0" xfId="0" applyNumberFormat="1" applyFont="1" applyAlignment="1">
      <alignment/>
    </xf>
    <xf numFmtId="0" fontId="22" fillId="0" borderId="0" xfId="0" applyFont="1" applyAlignment="1">
      <alignment horizontal="justify"/>
    </xf>
    <xf numFmtId="0" fontId="24" fillId="0" borderId="0" xfId="0" applyFont="1" applyAlignment="1">
      <alignment/>
    </xf>
    <xf numFmtId="184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 horizontal="left"/>
    </xf>
    <xf numFmtId="0" fontId="10" fillId="0" borderId="0" xfId="0" applyFont="1" applyAlignment="1">
      <alignment/>
    </xf>
    <xf numFmtId="184" fontId="25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0" fontId="14" fillId="0" borderId="0" xfId="0" applyFont="1" applyFill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top" wrapText="1"/>
    </xf>
    <xf numFmtId="192" fontId="6" fillId="0" borderId="0" xfId="0" applyNumberFormat="1" applyFont="1" applyFill="1" applyAlignment="1">
      <alignment horizontal="right" wrapText="1"/>
    </xf>
    <xf numFmtId="184" fontId="22" fillId="0" borderId="0" xfId="0" applyNumberFormat="1" applyFont="1" applyAlignment="1">
      <alignment horizontal="left"/>
    </xf>
    <xf numFmtId="196" fontId="0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/>
    </xf>
    <xf numFmtId="196" fontId="6" fillId="0" borderId="0" xfId="0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38" fontId="0" fillId="0" borderId="0" xfId="0" applyNumberFormat="1" applyAlignment="1">
      <alignment/>
    </xf>
    <xf numFmtId="196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92" fontId="11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0" fillId="0" borderId="0" xfId="0" applyFont="1" applyFill="1" applyAlignment="1">
      <alignment horizontal="center" wrapText="1"/>
    </xf>
    <xf numFmtId="192" fontId="0" fillId="0" borderId="0" xfId="0" applyNumberFormat="1" applyFont="1" applyFill="1" applyAlignment="1">
      <alignment/>
    </xf>
    <xf numFmtId="194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6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7.00390625" style="4" customWidth="1"/>
  </cols>
  <sheetData>
    <row r="2" ht="26.25">
      <c r="A2" s="47" t="s">
        <v>111</v>
      </c>
    </row>
    <row r="14" ht="21" customHeight="1">
      <c r="A14" s="48" t="s">
        <v>151</v>
      </c>
    </row>
    <row r="15" ht="15.75">
      <c r="A15" s="5"/>
    </row>
    <row r="16" ht="17.25" customHeight="1">
      <c r="A16" s="5" t="s">
        <v>39</v>
      </c>
    </row>
    <row r="17" ht="15.75">
      <c r="A17" s="5"/>
    </row>
    <row r="18" ht="21" customHeight="1">
      <c r="A18" s="48" t="s">
        <v>40</v>
      </c>
    </row>
    <row r="20" ht="20.25">
      <c r="A20" s="6"/>
    </row>
    <row r="21" ht="19.5" customHeight="1">
      <c r="A21" s="48" t="s">
        <v>159</v>
      </c>
    </row>
    <row r="27" ht="23.25">
      <c r="A27" s="48"/>
    </row>
    <row r="45" ht="20.25">
      <c r="A45" s="6" t="s">
        <v>164</v>
      </c>
    </row>
  </sheetData>
  <sheetProtection/>
  <printOptions horizontalCentered="1" verticalCentered="1"/>
  <pageMargins left="0.7480314960629921" right="0.7480314960629921" top="0.984251968503937" bottom="1.3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4.8515625" style="1" customWidth="1"/>
    <col min="2" max="2" width="9.140625" style="1" customWidth="1"/>
    <col min="3" max="3" width="0.13671875" style="1" customWidth="1"/>
    <col min="4" max="4" width="9.140625" style="1" hidden="1" customWidth="1"/>
    <col min="5" max="16384" width="9.140625" style="1" customWidth="1"/>
  </cols>
  <sheetData>
    <row r="3" ht="23.25">
      <c r="A3" s="48" t="s">
        <v>111</v>
      </c>
    </row>
    <row r="4" ht="23.25">
      <c r="A4" s="48"/>
    </row>
    <row r="5" spans="1:11" ht="20.25">
      <c r="A5" s="49" t="s">
        <v>152</v>
      </c>
      <c r="B5"/>
      <c r="C5"/>
      <c r="D5"/>
      <c r="E5"/>
      <c r="F5"/>
      <c r="G5"/>
      <c r="H5"/>
      <c r="I5"/>
      <c r="J5"/>
      <c r="K5"/>
    </row>
    <row r="6" spans="1:11" ht="20.25">
      <c r="A6" s="6" t="s">
        <v>159</v>
      </c>
      <c r="B6"/>
      <c r="C6"/>
      <c r="D6"/>
      <c r="E6"/>
      <c r="F6"/>
      <c r="G6"/>
      <c r="H6"/>
      <c r="I6"/>
      <c r="J6"/>
      <c r="K6"/>
    </row>
    <row r="7" spans="1:11" ht="15.75">
      <c r="A7" s="2"/>
      <c r="B7"/>
      <c r="C7"/>
      <c r="D7"/>
      <c r="E7"/>
      <c r="F7"/>
      <c r="G7"/>
      <c r="H7"/>
      <c r="I7"/>
      <c r="J7"/>
      <c r="K7"/>
    </row>
    <row r="8" spans="1:11" ht="15.75">
      <c r="A8" s="2"/>
      <c r="B8"/>
      <c r="C8"/>
      <c r="D8"/>
      <c r="E8"/>
      <c r="F8"/>
      <c r="G8"/>
      <c r="H8"/>
      <c r="I8"/>
      <c r="J8"/>
      <c r="K8"/>
    </row>
    <row r="9" spans="1:11" ht="15.75">
      <c r="A9" s="2"/>
      <c r="B9"/>
      <c r="C9"/>
      <c r="D9"/>
      <c r="E9"/>
      <c r="F9"/>
      <c r="G9"/>
      <c r="H9"/>
      <c r="I9"/>
      <c r="J9"/>
      <c r="K9"/>
    </row>
    <row r="10" spans="1:11" ht="15.75">
      <c r="A10" s="2"/>
      <c r="B10"/>
      <c r="C10"/>
      <c r="D10"/>
      <c r="E10"/>
      <c r="F10"/>
      <c r="G10"/>
      <c r="H10"/>
      <c r="I10"/>
      <c r="J10"/>
      <c r="K10"/>
    </row>
    <row r="11" spans="1:11" ht="15.75">
      <c r="A11" s="2"/>
      <c r="B11"/>
      <c r="C11"/>
      <c r="D11"/>
      <c r="E11"/>
      <c r="F11"/>
      <c r="G11"/>
      <c r="H11"/>
      <c r="I11"/>
      <c r="J11"/>
      <c r="K11"/>
    </row>
    <row r="12" spans="1:11" ht="15.75">
      <c r="A12" s="2"/>
      <c r="B12"/>
      <c r="C12"/>
      <c r="D12"/>
      <c r="E12"/>
      <c r="F12"/>
      <c r="G12"/>
      <c r="H12"/>
      <c r="I12"/>
      <c r="J12"/>
      <c r="K12"/>
    </row>
    <row r="13" spans="1:11" ht="22.5">
      <c r="A13" s="50" t="s">
        <v>0</v>
      </c>
      <c r="B13"/>
      <c r="C13"/>
      <c r="D13"/>
      <c r="E13"/>
      <c r="F13"/>
      <c r="G13"/>
      <c r="H13"/>
      <c r="I13"/>
      <c r="J13"/>
      <c r="K13"/>
    </row>
    <row r="14" spans="1:11" ht="18.75">
      <c r="A14" s="3"/>
      <c r="B14"/>
      <c r="C14"/>
      <c r="D14"/>
      <c r="E14"/>
      <c r="F14"/>
      <c r="G14"/>
      <c r="H14"/>
      <c r="I14"/>
      <c r="J14"/>
      <c r="K14"/>
    </row>
    <row r="15" spans="1:11" ht="15.75">
      <c r="A15" s="2"/>
      <c r="B15"/>
      <c r="C15"/>
      <c r="D15"/>
      <c r="E15"/>
      <c r="F15"/>
      <c r="G15"/>
      <c r="H15"/>
      <c r="I15"/>
      <c r="J15"/>
      <c r="K15"/>
    </row>
    <row r="16" spans="1:11" s="56" customFormat="1" ht="18.75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s="56" customFormat="1" ht="18.75">
      <c r="A17" s="54" t="s">
        <v>1</v>
      </c>
      <c r="B17" s="54">
        <v>1</v>
      </c>
      <c r="C17" s="54"/>
      <c r="D17" s="55"/>
      <c r="E17" s="55"/>
      <c r="F17" s="55"/>
      <c r="G17" s="55"/>
      <c r="H17" s="55"/>
      <c r="I17" s="55"/>
      <c r="J17" s="55"/>
      <c r="K17" s="55"/>
    </row>
    <row r="18" spans="1:11" s="56" customFormat="1" ht="18.75">
      <c r="A18" s="3"/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1" s="56" customFormat="1" ht="18.75">
      <c r="A19" s="54" t="s">
        <v>112</v>
      </c>
      <c r="B19" s="54">
        <v>2</v>
      </c>
      <c r="C19" s="54"/>
      <c r="D19" s="54" t="s">
        <v>2</v>
      </c>
      <c r="E19" s="55"/>
      <c r="F19" s="55"/>
      <c r="G19" s="55"/>
      <c r="H19" s="55"/>
      <c r="I19" s="55"/>
      <c r="J19" s="55"/>
      <c r="K19" s="55"/>
    </row>
    <row r="20" spans="1:11" s="56" customFormat="1" ht="18.75">
      <c r="A20" s="3"/>
      <c r="B20" s="54"/>
      <c r="C20" s="55"/>
      <c r="D20" s="55"/>
      <c r="E20" s="55"/>
      <c r="F20" s="55"/>
      <c r="G20" s="55"/>
      <c r="H20" s="55"/>
      <c r="I20" s="55"/>
      <c r="J20" s="55"/>
      <c r="K20" s="55"/>
    </row>
    <row r="21" spans="1:11" s="56" customFormat="1" ht="18.75">
      <c r="A21" s="54" t="s">
        <v>105</v>
      </c>
      <c r="B21" s="61">
        <v>3</v>
      </c>
      <c r="C21" s="55"/>
      <c r="E21" s="55"/>
      <c r="F21" s="55"/>
      <c r="G21" s="55"/>
      <c r="H21" s="55"/>
      <c r="I21" s="55"/>
      <c r="J21" s="55"/>
      <c r="K21" s="55"/>
    </row>
    <row r="22" spans="1:11" s="56" customFormat="1" ht="18.75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s="56" customFormat="1" ht="18.75">
      <c r="A23" s="54" t="s">
        <v>113</v>
      </c>
      <c r="B23" s="54">
        <v>4</v>
      </c>
      <c r="C23" s="54"/>
      <c r="D23" s="55"/>
      <c r="E23" s="55"/>
      <c r="F23" s="55"/>
      <c r="G23" s="55"/>
      <c r="H23" s="55"/>
      <c r="I23" s="55"/>
      <c r="J23" s="55"/>
      <c r="K23" s="55"/>
    </row>
    <row r="24" spans="1:11" s="56" customFormat="1" ht="18.75">
      <c r="A24" s="3"/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1" s="56" customFormat="1" ht="18.75">
      <c r="A25" s="57"/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1" s="56" customFormat="1" ht="18.75">
      <c r="A26" s="57" t="s">
        <v>41</v>
      </c>
      <c r="B26" s="58"/>
      <c r="C26" s="55"/>
      <c r="D26" s="55"/>
      <c r="E26" s="55"/>
      <c r="F26" s="55"/>
      <c r="G26" s="55"/>
      <c r="H26" s="55"/>
      <c r="I26" s="55"/>
      <c r="J26" s="55"/>
      <c r="K26" s="57"/>
    </row>
    <row r="27" spans="1:11" s="8" customFormat="1" ht="16.5" customHeight="1">
      <c r="A27" s="7" t="s">
        <v>42</v>
      </c>
      <c r="B27" s="61">
        <v>5</v>
      </c>
      <c r="C27" s="59"/>
      <c r="D27" s="59"/>
      <c r="E27" s="59"/>
      <c r="F27" s="59"/>
      <c r="G27" s="59"/>
      <c r="H27" s="59"/>
      <c r="I27" s="59"/>
      <c r="J27" s="59"/>
      <c r="K27" s="59"/>
    </row>
    <row r="28" spans="1:11" s="8" customFormat="1" ht="18.75">
      <c r="A28" s="7" t="s">
        <v>93</v>
      </c>
      <c r="B28" s="61">
        <v>5</v>
      </c>
      <c r="C28" s="59"/>
      <c r="D28" s="59"/>
      <c r="E28" s="59"/>
      <c r="F28" s="59"/>
      <c r="G28" s="59"/>
      <c r="H28" s="59"/>
      <c r="I28" s="59"/>
      <c r="J28" s="59"/>
      <c r="K28" s="59"/>
    </row>
    <row r="29" spans="1:11" s="8" customFormat="1" ht="18.75">
      <c r="A29" s="7" t="s">
        <v>94</v>
      </c>
      <c r="B29" s="61">
        <v>10</v>
      </c>
      <c r="C29" s="59"/>
      <c r="D29" s="59"/>
      <c r="E29" s="59"/>
      <c r="F29" s="59"/>
      <c r="G29" s="59"/>
      <c r="H29" s="59"/>
      <c r="I29" s="59"/>
      <c r="J29" s="59"/>
      <c r="K29" s="59"/>
    </row>
    <row r="30" spans="1:11" s="8" customFormat="1" ht="18.75">
      <c r="A30" s="53" t="s">
        <v>95</v>
      </c>
      <c r="B30" s="61">
        <v>12</v>
      </c>
      <c r="C30" s="59"/>
      <c r="D30" s="59"/>
      <c r="E30" s="59"/>
      <c r="F30" s="59"/>
      <c r="G30" s="59"/>
      <c r="H30" s="59"/>
      <c r="I30" s="59"/>
      <c r="J30" s="59"/>
      <c r="K30" s="59"/>
    </row>
    <row r="31" spans="1:11" s="8" customFormat="1" ht="18.75">
      <c r="A31" s="53" t="s">
        <v>120</v>
      </c>
      <c r="B31" s="61">
        <v>13</v>
      </c>
      <c r="C31" s="59"/>
      <c r="D31" s="59"/>
      <c r="E31" s="59"/>
      <c r="F31" s="59"/>
      <c r="G31" s="59"/>
      <c r="H31" s="59"/>
      <c r="I31" s="59"/>
      <c r="J31" s="59"/>
      <c r="K31" s="59"/>
    </row>
    <row r="32" spans="1:11" s="8" customFormat="1" ht="18.75">
      <c r="A32" s="7" t="s">
        <v>121</v>
      </c>
      <c r="B32" s="61">
        <v>13</v>
      </c>
      <c r="C32" s="59"/>
      <c r="D32" s="59"/>
      <c r="E32" s="59"/>
      <c r="F32" s="59"/>
      <c r="G32" s="59"/>
      <c r="H32" s="59"/>
      <c r="I32" s="59"/>
      <c r="J32" s="59"/>
      <c r="K32" s="59"/>
    </row>
    <row r="33" spans="1:11" s="8" customFormat="1" ht="18.75">
      <c r="A33" s="7" t="s">
        <v>137</v>
      </c>
      <c r="B33" s="61">
        <v>14</v>
      </c>
      <c r="C33" s="59"/>
      <c r="D33" s="59"/>
      <c r="E33" s="59"/>
      <c r="F33" s="59"/>
      <c r="G33" s="59"/>
      <c r="H33" s="59"/>
      <c r="I33" s="59"/>
      <c r="J33" s="59"/>
      <c r="K33" s="59"/>
    </row>
    <row r="34" spans="1:11" s="8" customFormat="1" ht="32.25">
      <c r="A34" s="51" t="s">
        <v>136</v>
      </c>
      <c r="B34" s="61">
        <v>14</v>
      </c>
      <c r="C34" s="59"/>
      <c r="D34" s="59"/>
      <c r="E34" s="59"/>
      <c r="F34" s="59"/>
      <c r="G34" s="59"/>
      <c r="H34" s="59"/>
      <c r="I34" s="59"/>
      <c r="J34" s="59"/>
      <c r="K34" s="59"/>
    </row>
    <row r="35" spans="1:2" s="8" customFormat="1" ht="18.75">
      <c r="A35" s="52" t="s">
        <v>122</v>
      </c>
      <c r="B35" s="61">
        <v>15</v>
      </c>
    </row>
    <row r="36" spans="1:2" s="8" customFormat="1" ht="18.75">
      <c r="A36" s="52" t="s">
        <v>123</v>
      </c>
      <c r="B36" s="61">
        <v>15</v>
      </c>
    </row>
    <row r="37" spans="1:2" s="8" customFormat="1" ht="18.75">
      <c r="A37" s="52" t="s">
        <v>138</v>
      </c>
      <c r="B37" s="61">
        <v>15</v>
      </c>
    </row>
    <row r="38" spans="1:2" s="8" customFormat="1" ht="18.75">
      <c r="A38" s="52" t="s">
        <v>139</v>
      </c>
      <c r="B38" s="61">
        <v>16</v>
      </c>
    </row>
    <row r="39" spans="1:2" s="53" customFormat="1" ht="18.75">
      <c r="A39" s="52" t="s">
        <v>140</v>
      </c>
      <c r="B39" s="61">
        <v>16</v>
      </c>
    </row>
    <row r="40" spans="1:2" s="53" customFormat="1" ht="18.75">
      <c r="A40" s="53" t="s">
        <v>141</v>
      </c>
      <c r="B40" s="61">
        <v>16</v>
      </c>
    </row>
    <row r="41" spans="1:2" s="53" customFormat="1" ht="18.75">
      <c r="A41" s="53" t="s">
        <v>142</v>
      </c>
      <c r="B41" s="61">
        <v>16</v>
      </c>
    </row>
    <row r="42" spans="1:2" s="53" customFormat="1" ht="18.75">
      <c r="A42" s="53" t="s">
        <v>143</v>
      </c>
      <c r="B42" s="61">
        <v>17</v>
      </c>
    </row>
    <row r="43" spans="1:2" s="53" customFormat="1" ht="18.75">
      <c r="A43" s="53" t="s">
        <v>144</v>
      </c>
      <c r="B43" s="61">
        <v>17</v>
      </c>
    </row>
    <row r="44" spans="1:2" ht="18.75">
      <c r="A44" s="53" t="s">
        <v>145</v>
      </c>
      <c r="B44" s="65">
        <v>17</v>
      </c>
    </row>
    <row r="46" s="60" customFormat="1" ht="18">
      <c r="A46" s="60" t="s">
        <v>96</v>
      </c>
    </row>
    <row r="49" ht="15.75">
      <c r="A49" s="7"/>
    </row>
    <row r="50" ht="12.75">
      <c r="A50" s="1" t="s">
        <v>146</v>
      </c>
    </row>
  </sheetData>
  <sheetProtection/>
  <printOptions horizontalCentered="1" verticalCentered="1"/>
  <pageMargins left="0.9448818897637796" right="0.7480314960629921" top="0.3937007874015748" bottom="0.984251968503937" header="0.83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52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2.00390625" style="28" customWidth="1"/>
    <col min="2" max="2" width="11.28125" style="31" customWidth="1"/>
    <col min="3" max="3" width="11.00390625" style="66" customWidth="1"/>
    <col min="4" max="4" width="10.8515625" style="66" customWidth="1"/>
    <col min="5" max="16384" width="9.140625" style="9" customWidth="1"/>
  </cols>
  <sheetData>
    <row r="1" spans="1:4" ht="25.5" customHeight="1">
      <c r="A1" s="80" t="s">
        <v>153</v>
      </c>
      <c r="B1" s="80"/>
      <c r="C1" s="80"/>
      <c r="D1" s="80"/>
    </row>
    <row r="2" spans="1:4" ht="12.75">
      <c r="A2" s="80" t="s">
        <v>43</v>
      </c>
      <c r="B2" s="80"/>
      <c r="C2" s="80"/>
      <c r="D2" s="80"/>
    </row>
    <row r="3" spans="1:4" ht="25.5" customHeight="1">
      <c r="A3" s="80" t="s">
        <v>160</v>
      </c>
      <c r="B3" s="80"/>
      <c r="C3" s="80"/>
      <c r="D3" s="80"/>
    </row>
    <row r="5" spans="1:4" s="67" customFormat="1" ht="12.75">
      <c r="A5" s="80" t="s">
        <v>44</v>
      </c>
      <c r="B5" s="80" t="s">
        <v>45</v>
      </c>
      <c r="C5" s="63">
        <v>43281</v>
      </c>
      <c r="D5" s="63">
        <v>43100</v>
      </c>
    </row>
    <row r="6" spans="1:4" s="67" customFormat="1" ht="12.75">
      <c r="A6" s="80"/>
      <c r="B6" s="80"/>
      <c r="C6" s="16" t="s">
        <v>88</v>
      </c>
      <c r="D6" s="16" t="s">
        <v>88</v>
      </c>
    </row>
    <row r="8" spans="1:4" s="67" customFormat="1" ht="12.75">
      <c r="A8" s="29" t="s">
        <v>3</v>
      </c>
      <c r="B8" s="30"/>
      <c r="C8" s="68">
        <f>C9+C10+C11+C12+C13+C14+C15</f>
        <v>19168</v>
      </c>
      <c r="D8" s="68">
        <f>D9+D10+D11+D12+D13+D14+D15</f>
        <v>22899</v>
      </c>
    </row>
    <row r="9" spans="1:4" ht="12.75">
      <c r="A9" s="28" t="s">
        <v>46</v>
      </c>
      <c r="B9" s="31">
        <v>4</v>
      </c>
      <c r="C9" s="66">
        <v>16365</v>
      </c>
      <c r="D9" s="66">
        <v>19893</v>
      </c>
    </row>
    <row r="10" spans="1:4" ht="12.75">
      <c r="A10" s="28" t="s">
        <v>47</v>
      </c>
      <c r="B10" s="31">
        <v>5</v>
      </c>
      <c r="C10" s="66">
        <v>392</v>
      </c>
      <c r="D10" s="66">
        <v>1419</v>
      </c>
    </row>
    <row r="11" spans="1:4" ht="12.75">
      <c r="A11" s="28" t="s">
        <v>97</v>
      </c>
      <c r="C11" s="66">
        <v>94</v>
      </c>
      <c r="D11" s="66">
        <v>94</v>
      </c>
    </row>
    <row r="12" spans="1:4" ht="12.75">
      <c r="A12" s="28" t="s">
        <v>48</v>
      </c>
      <c r="B12" s="31">
        <v>6</v>
      </c>
      <c r="C12" s="66">
        <v>37</v>
      </c>
      <c r="D12" s="66">
        <v>49</v>
      </c>
    </row>
    <row r="13" spans="1:4" ht="12.75">
      <c r="A13" s="28" t="s">
        <v>51</v>
      </c>
      <c r="B13" s="31">
        <v>7</v>
      </c>
      <c r="C13" s="66">
        <v>12</v>
      </c>
      <c r="D13" s="66">
        <v>14</v>
      </c>
    </row>
    <row r="14" spans="1:4" ht="12.75">
      <c r="A14" s="28" t="s">
        <v>99</v>
      </c>
      <c r="B14" s="31">
        <v>9</v>
      </c>
      <c r="C14" s="66">
        <v>2190</v>
      </c>
      <c r="D14" s="66">
        <v>1371</v>
      </c>
    </row>
    <row r="15" spans="1:4" ht="12.75">
      <c r="A15" s="28" t="s">
        <v>106</v>
      </c>
      <c r="C15" s="66">
        <v>78</v>
      </c>
      <c r="D15" s="66">
        <v>59</v>
      </c>
    </row>
    <row r="16" spans="1:4" s="67" customFormat="1" ht="12.75">
      <c r="A16" s="29" t="s">
        <v>4</v>
      </c>
      <c r="B16" s="30"/>
      <c r="C16" s="68">
        <f>C17+C18+C19+C20</f>
        <v>34208</v>
      </c>
      <c r="D16" s="68">
        <f>D17+D18+D19+D20</f>
        <v>26484</v>
      </c>
    </row>
    <row r="17" spans="1:4" ht="12.75">
      <c r="A17" s="28" t="s">
        <v>49</v>
      </c>
      <c r="C17" s="66">
        <v>8760</v>
      </c>
      <c r="D17" s="66">
        <v>8506</v>
      </c>
    </row>
    <row r="18" spans="1:4" ht="12.75">
      <c r="A18" s="28" t="s">
        <v>50</v>
      </c>
      <c r="B18" s="31">
        <v>10</v>
      </c>
      <c r="C18" s="66">
        <v>11339</v>
      </c>
      <c r="D18" s="66">
        <v>12970</v>
      </c>
    </row>
    <row r="19" spans="1:4" ht="12.75">
      <c r="A19" s="28" t="s">
        <v>52</v>
      </c>
      <c r="C19" s="66">
        <v>13311</v>
      </c>
      <c r="D19" s="66">
        <v>4080</v>
      </c>
    </row>
    <row r="20" spans="1:4" ht="12.75">
      <c r="A20" s="28" t="s">
        <v>51</v>
      </c>
      <c r="B20" s="31">
        <v>11</v>
      </c>
      <c r="C20" s="66">
        <v>798</v>
      </c>
      <c r="D20" s="66">
        <v>928</v>
      </c>
    </row>
    <row r="21" spans="1:4" ht="12.75">
      <c r="A21" s="29" t="s">
        <v>5</v>
      </c>
      <c r="C21" s="68">
        <f>C8+C16</f>
        <v>53376</v>
      </c>
      <c r="D21" s="68">
        <f>D8+D16</f>
        <v>49383</v>
      </c>
    </row>
    <row r="22" spans="1:4" s="67" customFormat="1" ht="12.75">
      <c r="A22" s="29" t="s">
        <v>6</v>
      </c>
      <c r="B22" s="30"/>
      <c r="C22" s="68"/>
      <c r="D22" s="68"/>
    </row>
    <row r="23" spans="1:4" ht="12.75">
      <c r="A23" s="28" t="s">
        <v>114</v>
      </c>
      <c r="B23" s="31">
        <v>12</v>
      </c>
      <c r="C23" s="66">
        <v>8539</v>
      </c>
      <c r="D23" s="66">
        <v>8539</v>
      </c>
    </row>
    <row r="24" spans="1:4" ht="12.75">
      <c r="A24" s="28" t="s">
        <v>54</v>
      </c>
      <c r="B24" s="31">
        <v>13</v>
      </c>
      <c r="C24" s="66">
        <v>16699</v>
      </c>
      <c r="D24" s="66">
        <v>15555</v>
      </c>
    </row>
    <row r="25" spans="1:4" ht="12.75">
      <c r="A25" s="28" t="s">
        <v>108</v>
      </c>
      <c r="C25" s="35">
        <f>C26+C27</f>
        <v>16542</v>
      </c>
      <c r="D25" s="35">
        <f>D26+D27</f>
        <v>14384</v>
      </c>
    </row>
    <row r="26" spans="1:4" ht="12.75">
      <c r="A26" s="28" t="s">
        <v>109</v>
      </c>
      <c r="C26" s="35">
        <v>13859</v>
      </c>
      <c r="D26" s="35">
        <v>13752</v>
      </c>
    </row>
    <row r="27" spans="1:4" ht="12.75">
      <c r="A27" s="28" t="s">
        <v>110</v>
      </c>
      <c r="C27" s="35">
        <v>2683</v>
      </c>
      <c r="D27" s="35">
        <v>632</v>
      </c>
    </row>
    <row r="28" spans="1:4" ht="25.5">
      <c r="A28" s="29" t="s">
        <v>7</v>
      </c>
      <c r="C28" s="68">
        <f>C23+C24+C25</f>
        <v>41780</v>
      </c>
      <c r="D28" s="68">
        <f>D23+D24+D25</f>
        <v>38478</v>
      </c>
    </row>
    <row r="29" spans="1:4" ht="25.5">
      <c r="A29" s="29" t="s">
        <v>8</v>
      </c>
      <c r="C29" s="68">
        <v>4659</v>
      </c>
      <c r="D29" s="68">
        <v>4366</v>
      </c>
    </row>
    <row r="30" ht="12.75">
      <c r="A30" s="29" t="s">
        <v>9</v>
      </c>
    </row>
    <row r="31" spans="1:4" ht="12.75">
      <c r="A31" s="29" t="s">
        <v>10</v>
      </c>
      <c r="B31" s="31">
        <v>14</v>
      </c>
      <c r="C31" s="68">
        <f>C32+C33+C34+C35</f>
        <v>672</v>
      </c>
      <c r="D31" s="68">
        <f>D32+D33+D34+D35</f>
        <v>1035</v>
      </c>
    </row>
    <row r="32" spans="1:4" ht="12.75">
      <c r="A32" s="28" t="s">
        <v>98</v>
      </c>
      <c r="C32" s="66">
        <v>389</v>
      </c>
      <c r="D32" s="66">
        <v>763</v>
      </c>
    </row>
    <row r="33" spans="1:4" ht="12.75">
      <c r="A33" s="28" t="s">
        <v>55</v>
      </c>
      <c r="C33" s="66">
        <v>138</v>
      </c>
      <c r="D33" s="66">
        <v>110</v>
      </c>
    </row>
    <row r="34" spans="1:4" ht="12.75">
      <c r="A34" s="28" t="s">
        <v>57</v>
      </c>
      <c r="C34" s="66">
        <v>94</v>
      </c>
      <c r="D34" s="66">
        <v>93</v>
      </c>
    </row>
    <row r="35" spans="1:4" ht="12.75">
      <c r="A35" s="28" t="s">
        <v>56</v>
      </c>
      <c r="C35" s="66">
        <v>51</v>
      </c>
      <c r="D35" s="66">
        <v>69</v>
      </c>
    </row>
    <row r="36" spans="1:4" ht="12.75">
      <c r="A36" s="29" t="s">
        <v>11</v>
      </c>
      <c r="B36" s="31">
        <v>15</v>
      </c>
      <c r="C36" s="68">
        <v>6265</v>
      </c>
      <c r="D36" s="68">
        <v>5504</v>
      </c>
    </row>
    <row r="37" spans="1:4" ht="12.75">
      <c r="A37" s="29" t="s">
        <v>12</v>
      </c>
      <c r="C37" s="68">
        <f>C28+C29+C31+C36</f>
        <v>53376</v>
      </c>
      <c r="D37" s="68">
        <f>D28+D29+D31+D36</f>
        <v>49383</v>
      </c>
    </row>
    <row r="40" spans="1:5" ht="24" customHeight="1">
      <c r="A40" s="81" t="s">
        <v>150</v>
      </c>
      <c r="B40" s="81"/>
      <c r="C40" s="81"/>
      <c r="D40" s="81"/>
      <c r="E40" s="76"/>
    </row>
    <row r="41" spans="1:4" ht="12.75">
      <c r="A41" s="83"/>
      <c r="B41" s="83"/>
      <c r="C41" s="84"/>
      <c r="D41" s="84"/>
    </row>
    <row r="42" spans="1:6" ht="12.75">
      <c r="A42" s="21" t="s">
        <v>132</v>
      </c>
      <c r="B42" s="19"/>
      <c r="C42" s="19"/>
      <c r="D42" s="20"/>
      <c r="E42" s="66"/>
      <c r="F42" s="66"/>
    </row>
    <row r="43" spans="1:6" ht="12.75">
      <c r="A43" s="22" t="s">
        <v>133</v>
      </c>
      <c r="B43" s="19"/>
      <c r="C43" s="19"/>
      <c r="D43" s="20"/>
      <c r="E43" s="66"/>
      <c r="F43" s="66"/>
    </row>
    <row r="44" spans="1:6" ht="12.75">
      <c r="A44" s="18"/>
      <c r="B44" s="19"/>
      <c r="C44" s="19"/>
      <c r="D44" s="20"/>
      <c r="E44" s="66"/>
      <c r="F44" s="66"/>
    </row>
    <row r="45" spans="1:6" ht="12.75">
      <c r="A45" s="23" t="s">
        <v>22</v>
      </c>
      <c r="B45" s="19"/>
      <c r="C45" s="19"/>
      <c r="D45" s="20"/>
      <c r="E45" s="66"/>
      <c r="F45" s="66"/>
    </row>
    <row r="46" spans="1:6" ht="12.75">
      <c r="A46" s="22" t="s">
        <v>76</v>
      </c>
      <c r="B46" s="19"/>
      <c r="C46" s="19"/>
      <c r="D46" s="20"/>
      <c r="E46" s="66"/>
      <c r="F46" s="66"/>
    </row>
    <row r="47" spans="1:6" ht="12.75">
      <c r="A47" s="24"/>
      <c r="B47" s="25"/>
      <c r="C47" s="26"/>
      <c r="D47" s="27"/>
      <c r="E47" s="66"/>
      <c r="F47" s="66"/>
    </row>
    <row r="48" spans="1:6" ht="18.75" customHeight="1">
      <c r="A48" s="82" t="s">
        <v>165</v>
      </c>
      <c r="B48" s="82"/>
      <c r="C48" s="26"/>
      <c r="D48" s="27"/>
      <c r="E48" s="66"/>
      <c r="F48" s="66"/>
    </row>
    <row r="49" spans="1:4" ht="12.75">
      <c r="A49" s="69"/>
      <c r="B49" s="70"/>
      <c r="C49" s="71"/>
      <c r="D49" s="71"/>
    </row>
    <row r="50" spans="1:4" ht="12.75">
      <c r="A50" s="69"/>
      <c r="B50" s="70"/>
      <c r="C50" s="71"/>
      <c r="D50" s="71"/>
    </row>
    <row r="51" ht="12.75">
      <c r="D51" s="72"/>
    </row>
    <row r="52" ht="12.75">
      <c r="D52" s="72">
        <v>1</v>
      </c>
    </row>
  </sheetData>
  <sheetProtection/>
  <mergeCells count="9">
    <mergeCell ref="A1:D1"/>
    <mergeCell ref="A2:D2"/>
    <mergeCell ref="A3:D3"/>
    <mergeCell ref="A40:D40"/>
    <mergeCell ref="A48:B48"/>
    <mergeCell ref="A41:B41"/>
    <mergeCell ref="C41:D41"/>
    <mergeCell ref="A5:A6"/>
    <mergeCell ref="B5:B6"/>
  </mergeCells>
  <printOptions/>
  <pageMargins left="1.09" right="0.75" top="0.4" bottom="0.59" header="0.2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9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43.140625" style="28" customWidth="1"/>
    <col min="2" max="2" width="9.7109375" style="9" customWidth="1"/>
    <col min="3" max="3" width="11.00390625" style="9" customWidth="1"/>
    <col min="4" max="4" width="12.57421875" style="9" customWidth="1"/>
    <col min="5" max="16384" width="9.140625" style="9" customWidth="1"/>
  </cols>
  <sheetData>
    <row r="1" spans="1:4" ht="17.25" customHeight="1">
      <c r="A1" s="87" t="s">
        <v>154</v>
      </c>
      <c r="B1" s="87"/>
      <c r="C1" s="87"/>
      <c r="D1" s="87"/>
    </row>
    <row r="2" spans="1:4" ht="17.25" customHeight="1">
      <c r="A2" s="88" t="s">
        <v>43</v>
      </c>
      <c r="B2" s="88"/>
      <c r="C2" s="88"/>
      <c r="D2" s="88"/>
    </row>
    <row r="3" spans="1:4" ht="17.25" customHeight="1">
      <c r="A3" s="80" t="s">
        <v>161</v>
      </c>
      <c r="B3" s="80"/>
      <c r="C3" s="80"/>
      <c r="D3" s="80"/>
    </row>
    <row r="4" spans="1:4" ht="12.75" customHeight="1">
      <c r="A4" s="85"/>
      <c r="B4" s="85"/>
      <c r="C4" s="85"/>
      <c r="D4" s="85"/>
    </row>
    <row r="5" spans="1:4" ht="15" customHeight="1">
      <c r="A5" s="80" t="s">
        <v>58</v>
      </c>
      <c r="B5" s="89" t="s">
        <v>45</v>
      </c>
      <c r="C5" s="63">
        <v>43281</v>
      </c>
      <c r="D5" s="63">
        <v>42916</v>
      </c>
    </row>
    <row r="6" spans="1:4" ht="15.75" customHeight="1">
      <c r="A6" s="80"/>
      <c r="B6" s="89"/>
      <c r="C6" s="74" t="s">
        <v>88</v>
      </c>
      <c r="D6" s="74" t="s">
        <v>88</v>
      </c>
    </row>
    <row r="7" spans="1:4" ht="12" customHeight="1">
      <c r="A7" s="30"/>
      <c r="B7" s="73"/>
      <c r="C7" s="75"/>
      <c r="D7" s="75"/>
    </row>
    <row r="8" spans="1:4" ht="12.75">
      <c r="A8" s="29" t="s">
        <v>107</v>
      </c>
      <c r="B8" s="33"/>
      <c r="C8" s="36">
        <v>8303</v>
      </c>
      <c r="D8" s="36">
        <v>7874</v>
      </c>
    </row>
    <row r="9" spans="1:4" ht="12.75">
      <c r="A9" s="28" t="s">
        <v>13</v>
      </c>
      <c r="B9" s="31"/>
      <c r="C9" s="35">
        <v>1728</v>
      </c>
      <c r="D9" s="35">
        <v>689</v>
      </c>
    </row>
    <row r="10" spans="1:4" ht="12.75">
      <c r="A10" s="29" t="s">
        <v>115</v>
      </c>
      <c r="B10" s="30"/>
      <c r="C10" s="34">
        <f>C8+C9</f>
        <v>10031</v>
      </c>
      <c r="D10" s="34">
        <f>D8+D9</f>
        <v>8563</v>
      </c>
    </row>
    <row r="11" spans="2:4" ht="12.75">
      <c r="B11" s="31"/>
      <c r="C11" s="35"/>
      <c r="D11" s="35"/>
    </row>
    <row r="12" spans="1:6" ht="16.5" customHeight="1">
      <c r="A12" s="28" t="s">
        <v>59</v>
      </c>
      <c r="B12" s="31"/>
      <c r="C12" s="35">
        <v>-4145</v>
      </c>
      <c r="D12" s="35">
        <v>-4405</v>
      </c>
      <c r="F12" s="78"/>
    </row>
    <row r="13" spans="1:4" ht="12.75">
      <c r="A13" s="28" t="s">
        <v>60</v>
      </c>
      <c r="B13" s="31"/>
      <c r="C13" s="35">
        <f>-2070-410</f>
        <v>-2480</v>
      </c>
      <c r="D13" s="35">
        <v>-2395</v>
      </c>
    </row>
    <row r="14" spans="1:4" ht="12.75">
      <c r="A14" s="28" t="s">
        <v>14</v>
      </c>
      <c r="B14" s="31"/>
      <c r="C14" s="35">
        <v>-622</v>
      </c>
      <c r="D14" s="35">
        <v>-544</v>
      </c>
    </row>
    <row r="15" spans="1:4" ht="12.75">
      <c r="A15" s="28" t="s">
        <v>61</v>
      </c>
      <c r="B15" s="31"/>
      <c r="C15" s="35">
        <v>-120</v>
      </c>
      <c r="D15" s="35">
        <v>-226</v>
      </c>
    </row>
    <row r="16" spans="1:4" ht="12.75">
      <c r="A16" s="28" t="s">
        <v>15</v>
      </c>
      <c r="B16" s="31"/>
      <c r="C16" s="35">
        <v>-898</v>
      </c>
      <c r="D16" s="35">
        <v>-950</v>
      </c>
    </row>
    <row r="17" spans="1:4" ht="12.75">
      <c r="A17" s="28" t="s">
        <v>117</v>
      </c>
      <c r="B17" s="31"/>
      <c r="C17" s="35">
        <v>-192</v>
      </c>
      <c r="D17" s="35">
        <v>-184</v>
      </c>
    </row>
    <row r="18" spans="1:4" ht="25.5">
      <c r="A18" s="28" t="s">
        <v>16</v>
      </c>
      <c r="B18" s="31"/>
      <c r="C18" s="35">
        <v>-537</v>
      </c>
      <c r="D18" s="35">
        <v>74</v>
      </c>
    </row>
    <row r="19" spans="1:4" ht="12.75">
      <c r="A19" s="29" t="s">
        <v>116</v>
      </c>
      <c r="B19" s="31"/>
      <c r="C19" s="34">
        <f>SUM(C12:C18)</f>
        <v>-8994</v>
      </c>
      <c r="D19" s="34">
        <f>SUM(D12:D18)</f>
        <v>-8630</v>
      </c>
    </row>
    <row r="20" spans="2:4" ht="12.75">
      <c r="B20" s="31"/>
      <c r="C20" s="35"/>
      <c r="D20" s="35"/>
    </row>
    <row r="21" spans="1:4" ht="12.75">
      <c r="A21" s="29" t="s">
        <v>17</v>
      </c>
      <c r="B21" s="30"/>
      <c r="C21" s="34">
        <f>C10+C19</f>
        <v>1037</v>
      </c>
      <c r="D21" s="34">
        <f>D10+D19</f>
        <v>-67</v>
      </c>
    </row>
    <row r="22" spans="2:4" ht="12.75">
      <c r="B22" s="31"/>
      <c r="C22" s="35"/>
      <c r="D22" s="35"/>
    </row>
    <row r="23" spans="1:4" ht="12.75">
      <c r="A23" s="29" t="s">
        <v>18</v>
      </c>
      <c r="B23" s="31">
        <v>16</v>
      </c>
      <c r="C23" s="34">
        <v>1867</v>
      </c>
      <c r="D23" s="34">
        <v>867</v>
      </c>
    </row>
    <row r="24" spans="1:4" ht="12.75">
      <c r="A24" s="29" t="s">
        <v>19</v>
      </c>
      <c r="B24" s="30"/>
      <c r="C24" s="34">
        <v>7</v>
      </c>
      <c r="D24" s="34">
        <v>5</v>
      </c>
    </row>
    <row r="25" spans="1:4" ht="25.5">
      <c r="A25" s="29" t="s">
        <v>134</v>
      </c>
      <c r="B25" s="30">
        <v>8</v>
      </c>
      <c r="C25" s="34">
        <v>-6</v>
      </c>
      <c r="D25" s="34">
        <v>-54</v>
      </c>
    </row>
    <row r="26" spans="1:4" ht="25.5">
      <c r="A26" s="29" t="s">
        <v>20</v>
      </c>
      <c r="B26" s="30"/>
      <c r="C26" s="34">
        <f>C21+C23+C24+C25</f>
        <v>2905</v>
      </c>
      <c r="D26" s="34">
        <f>D21+D23+D24+D25</f>
        <v>751</v>
      </c>
    </row>
    <row r="27" spans="1:4" ht="12.75">
      <c r="A27" s="29" t="s">
        <v>124</v>
      </c>
      <c r="B27" s="30"/>
      <c r="C27" s="34"/>
      <c r="D27" s="34"/>
    </row>
    <row r="28" spans="1:4" ht="25.5" customHeight="1">
      <c r="A28" s="29" t="s">
        <v>21</v>
      </c>
      <c r="B28" s="30"/>
      <c r="C28" s="34">
        <f>C26+C27</f>
        <v>2905</v>
      </c>
      <c r="D28" s="34">
        <f>D26+D27</f>
        <v>751</v>
      </c>
    </row>
    <row r="29" spans="1:4" ht="16.5" customHeight="1">
      <c r="A29" s="29" t="s">
        <v>62</v>
      </c>
      <c r="B29" s="30"/>
      <c r="C29" s="34">
        <v>2683</v>
      </c>
      <c r="D29" s="34">
        <v>770</v>
      </c>
    </row>
    <row r="30" spans="1:4" ht="15.75" customHeight="1">
      <c r="A30" s="29" t="s">
        <v>63</v>
      </c>
      <c r="B30" s="30"/>
      <c r="C30" s="34">
        <f>C28-C29</f>
        <v>222</v>
      </c>
      <c r="D30" s="34">
        <f>D28-D29</f>
        <v>-19</v>
      </c>
    </row>
    <row r="31" spans="1:4" ht="14.25" customHeight="1">
      <c r="A31" s="29" t="s">
        <v>64</v>
      </c>
      <c r="B31" s="30"/>
      <c r="C31" s="34"/>
      <c r="D31" s="34"/>
    </row>
    <row r="32" spans="1:4" ht="25.5" customHeight="1" hidden="1">
      <c r="A32" s="29" t="s">
        <v>91</v>
      </c>
      <c r="B32" s="30"/>
      <c r="C32" s="34"/>
      <c r="D32" s="34"/>
    </row>
    <row r="33" spans="1:4" ht="15" customHeight="1">
      <c r="A33" s="29" t="s">
        <v>65</v>
      </c>
      <c r="B33" s="30"/>
      <c r="C33" s="34">
        <f>C28+C31</f>
        <v>2905</v>
      </c>
      <c r="D33" s="34">
        <f>D28+D31</f>
        <v>751</v>
      </c>
    </row>
    <row r="34" spans="1:4" ht="14.25" customHeight="1">
      <c r="A34" s="28" t="s">
        <v>66</v>
      </c>
      <c r="B34" s="12"/>
      <c r="C34" s="34">
        <f>C29+C31</f>
        <v>2683</v>
      </c>
      <c r="D34" s="34">
        <f>D29</f>
        <v>770</v>
      </c>
    </row>
    <row r="35" spans="1:4" ht="25.5" customHeight="1">
      <c r="A35" s="28" t="s">
        <v>92</v>
      </c>
      <c r="B35" s="12"/>
      <c r="C35" s="34">
        <f>C30</f>
        <v>222</v>
      </c>
      <c r="D35" s="34">
        <f>D30</f>
        <v>-19</v>
      </c>
    </row>
    <row r="36" spans="1:4" ht="15.75" customHeight="1">
      <c r="A36" s="28" t="s">
        <v>67</v>
      </c>
      <c r="B36" s="77">
        <v>17</v>
      </c>
      <c r="C36" s="79">
        <f>C33/8539</f>
        <v>0.34020377093336457</v>
      </c>
      <c r="D36" s="79">
        <f>D33/8519</f>
        <v>0.08815588684117855</v>
      </c>
    </row>
    <row r="37" spans="1:4" ht="11.25" customHeight="1">
      <c r="A37" s="12"/>
      <c r="B37" s="12"/>
      <c r="C37" s="12"/>
      <c r="D37" s="12"/>
    </row>
    <row r="38" spans="1:5" ht="23.25" customHeight="1">
      <c r="A38" s="81" t="s">
        <v>150</v>
      </c>
      <c r="B38" s="81"/>
      <c r="C38" s="81"/>
      <c r="D38" s="81"/>
      <c r="E38" s="76"/>
    </row>
    <row r="39" spans="1:4" ht="12.75">
      <c r="A39" s="83"/>
      <c r="B39" s="83"/>
      <c r="C39" s="84"/>
      <c r="D39" s="84"/>
    </row>
    <row r="40" spans="1:6" ht="12.75">
      <c r="A40" s="21" t="s">
        <v>132</v>
      </c>
      <c r="B40" s="19"/>
      <c r="C40" s="19"/>
      <c r="D40" s="20"/>
      <c r="E40" s="66"/>
      <c r="F40" s="66"/>
    </row>
    <row r="41" spans="1:6" ht="12.75">
      <c r="A41" s="22" t="s">
        <v>133</v>
      </c>
      <c r="B41" s="19"/>
      <c r="C41" s="19"/>
      <c r="D41" s="20"/>
      <c r="E41" s="66"/>
      <c r="F41" s="66"/>
    </row>
    <row r="42" spans="1:6" ht="12.75">
      <c r="A42" s="18"/>
      <c r="B42" s="19"/>
      <c r="C42" s="19"/>
      <c r="D42" s="20"/>
      <c r="E42" s="66"/>
      <c r="F42" s="66"/>
    </row>
    <row r="43" spans="1:6" ht="12.75">
      <c r="A43" s="23" t="s">
        <v>22</v>
      </c>
      <c r="B43" s="19"/>
      <c r="C43" s="19"/>
      <c r="D43" s="20"/>
      <c r="E43" s="66"/>
      <c r="F43" s="66"/>
    </row>
    <row r="44" spans="1:6" ht="12.75">
      <c r="A44" s="22" t="s">
        <v>76</v>
      </c>
      <c r="B44" s="19"/>
      <c r="C44" s="19"/>
      <c r="D44" s="20"/>
      <c r="E44" s="66"/>
      <c r="F44" s="66"/>
    </row>
    <row r="45" spans="1:6" ht="12.75">
      <c r="A45" s="24"/>
      <c r="B45" s="25"/>
      <c r="C45" s="26"/>
      <c r="D45" s="27"/>
      <c r="E45" s="66"/>
      <c r="F45" s="66"/>
    </row>
    <row r="46" spans="1:6" ht="18" customHeight="1">
      <c r="A46" s="82" t="s">
        <v>165</v>
      </c>
      <c r="B46" s="82"/>
      <c r="C46" s="26"/>
      <c r="D46" s="27"/>
      <c r="E46" s="66"/>
      <c r="F46" s="66"/>
    </row>
    <row r="47" spans="1:4" ht="12.75">
      <c r="A47" s="69"/>
      <c r="B47" s="70"/>
      <c r="C47" s="71"/>
      <c r="D47" s="71"/>
    </row>
    <row r="48" spans="1:4" ht="12.75">
      <c r="A48" s="69"/>
      <c r="B48" s="70"/>
      <c r="C48" s="71"/>
      <c r="D48" s="71"/>
    </row>
    <row r="49" spans="1:4" ht="15" customHeight="1">
      <c r="A49" s="86"/>
      <c r="B49" s="86"/>
      <c r="C49" s="11"/>
      <c r="D49" s="11"/>
    </row>
  </sheetData>
  <sheetProtection/>
  <mergeCells count="11">
    <mergeCell ref="A1:D1"/>
    <mergeCell ref="A2:D2"/>
    <mergeCell ref="A3:D3"/>
    <mergeCell ref="B5:B6"/>
    <mergeCell ref="A5:A6"/>
    <mergeCell ref="A4:D4"/>
    <mergeCell ref="A38:D38"/>
    <mergeCell ref="A49:B49"/>
    <mergeCell ref="A39:B39"/>
    <mergeCell ref="C39:D39"/>
    <mergeCell ref="A46:B46"/>
  </mergeCells>
  <printOptions/>
  <pageMargins left="1.1811023622047245" right="0.7480314960629921" top="0.8661417322834646" bottom="0.9055118110236221" header="0.275590551181102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5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3.421875" style="9" customWidth="1"/>
    <col min="2" max="2" width="10.140625" style="9" bestFit="1" customWidth="1"/>
    <col min="3" max="3" width="12.57421875" style="9" customWidth="1"/>
    <col min="4" max="16384" width="9.140625" style="9" customWidth="1"/>
  </cols>
  <sheetData>
    <row r="1" spans="1:3" ht="14.25" customHeight="1">
      <c r="A1" s="87" t="s">
        <v>155</v>
      </c>
      <c r="B1" s="87"/>
      <c r="C1" s="87"/>
    </row>
    <row r="2" spans="1:4" ht="13.5" customHeight="1">
      <c r="A2" s="88" t="s">
        <v>43</v>
      </c>
      <c r="B2" s="88"/>
      <c r="C2" s="88"/>
      <c r="D2" s="13"/>
    </row>
    <row r="3" spans="1:4" ht="18" customHeight="1">
      <c r="A3" s="80" t="s">
        <v>161</v>
      </c>
      <c r="B3" s="80"/>
      <c r="C3" s="80"/>
      <c r="D3" s="80"/>
    </row>
    <row r="4" spans="1:3" ht="12.75" customHeight="1">
      <c r="A4" s="12"/>
      <c r="B4" s="15"/>
      <c r="C4" s="15"/>
    </row>
    <row r="5" spans="1:4" ht="12.75">
      <c r="A5" s="80" t="s">
        <v>68</v>
      </c>
      <c r="B5" s="63">
        <v>43281</v>
      </c>
      <c r="C5" s="63">
        <v>42916</v>
      </c>
      <c r="D5" s="17"/>
    </row>
    <row r="6" spans="1:4" ht="12.75">
      <c r="A6" s="80"/>
      <c r="B6" s="16" t="s">
        <v>88</v>
      </c>
      <c r="C6" s="16" t="s">
        <v>88</v>
      </c>
      <c r="D6" s="16"/>
    </row>
    <row r="7" spans="1:3" ht="12" customHeight="1">
      <c r="A7" s="12"/>
      <c r="B7" s="10"/>
      <c r="C7" s="10"/>
    </row>
    <row r="8" spans="1:3" ht="12.75">
      <c r="A8" s="29" t="s">
        <v>23</v>
      </c>
      <c r="B8" s="12"/>
      <c r="C8" s="12"/>
    </row>
    <row r="9" spans="1:3" ht="12.75">
      <c r="A9" s="28" t="s">
        <v>24</v>
      </c>
      <c r="B9" s="35">
        <v>10375</v>
      </c>
      <c r="C9" s="35">
        <v>9206</v>
      </c>
    </row>
    <row r="10" spans="1:3" ht="12.75">
      <c r="A10" s="28" t="s">
        <v>25</v>
      </c>
      <c r="B10" s="35">
        <v>-5951</v>
      </c>
      <c r="C10" s="35">
        <v>-7022</v>
      </c>
    </row>
    <row r="11" spans="1:3" ht="12.75">
      <c r="A11" s="28" t="s">
        <v>26</v>
      </c>
      <c r="B11" s="35">
        <v>-2470</v>
      </c>
      <c r="C11" s="35">
        <v>-2248</v>
      </c>
    </row>
    <row r="12" spans="1:3" ht="12.75">
      <c r="A12" s="28" t="s">
        <v>69</v>
      </c>
      <c r="B12" s="35">
        <v>-391</v>
      </c>
      <c r="C12" s="35">
        <v>-405</v>
      </c>
    </row>
    <row r="13" spans="1:3" ht="12.75">
      <c r="A13" s="28" t="s">
        <v>70</v>
      </c>
      <c r="B13" s="35">
        <v>-136</v>
      </c>
      <c r="C13" s="35">
        <v>-56</v>
      </c>
    </row>
    <row r="14" spans="1:3" ht="12.75">
      <c r="A14" s="28" t="s">
        <v>71</v>
      </c>
      <c r="B14" s="35">
        <v>-13</v>
      </c>
      <c r="C14" s="35">
        <v>-29</v>
      </c>
    </row>
    <row r="15" spans="1:3" ht="12.75">
      <c r="A15" s="28" t="s">
        <v>27</v>
      </c>
      <c r="B15" s="35"/>
      <c r="C15" s="35">
        <v>8</v>
      </c>
    </row>
    <row r="16" spans="1:3" ht="12.75">
      <c r="A16" s="28" t="s">
        <v>28</v>
      </c>
      <c r="B16" s="35">
        <v>-2</v>
      </c>
      <c r="C16" s="35">
        <v>-9</v>
      </c>
    </row>
    <row r="17" spans="1:3" ht="12.75">
      <c r="A17" s="28" t="s">
        <v>168</v>
      </c>
      <c r="B17" s="35">
        <v>1538</v>
      </c>
      <c r="C17" s="35"/>
    </row>
    <row r="18" spans="1:3" ht="12.75">
      <c r="A18" s="28" t="s">
        <v>29</v>
      </c>
      <c r="B18" s="35">
        <v>-77</v>
      </c>
      <c r="C18" s="35">
        <v>15</v>
      </c>
    </row>
    <row r="19" spans="1:3" ht="18" customHeight="1">
      <c r="A19" s="29" t="s">
        <v>72</v>
      </c>
      <c r="B19" s="38">
        <f>SUM(B9:B18)</f>
        <v>2873</v>
      </c>
      <c r="C19" s="38">
        <f>SUM(C9:C18)</f>
        <v>-540</v>
      </c>
    </row>
    <row r="20" spans="1:3" ht="10.5" customHeight="1">
      <c r="A20" s="29"/>
      <c r="B20" s="38"/>
      <c r="C20" s="38"/>
    </row>
    <row r="21" spans="1:3" ht="12.75">
      <c r="A21" s="29" t="s">
        <v>30</v>
      </c>
      <c r="B21" s="35"/>
      <c r="C21" s="35"/>
    </row>
    <row r="22" spans="1:3" ht="12.75">
      <c r="A22" s="28" t="s">
        <v>166</v>
      </c>
      <c r="B22" s="35">
        <v>7560</v>
      </c>
      <c r="C22" s="35">
        <v>5033</v>
      </c>
    </row>
    <row r="23" spans="1:3" ht="12.75">
      <c r="A23" s="28" t="s">
        <v>157</v>
      </c>
      <c r="B23" s="35">
        <v>-1000</v>
      </c>
      <c r="C23" s="35"/>
    </row>
    <row r="24" spans="1:3" ht="12.75">
      <c r="A24" s="28" t="s">
        <v>147</v>
      </c>
      <c r="B24" s="35">
        <v>742</v>
      </c>
      <c r="C24" s="35"/>
    </row>
    <row r="25" spans="1:3" ht="12.75">
      <c r="A25" s="28" t="s">
        <v>33</v>
      </c>
      <c r="B25" s="35">
        <v>-524</v>
      </c>
      <c r="C25" s="35">
        <v>-2352</v>
      </c>
    </row>
    <row r="26" spans="1:3" ht="12.75">
      <c r="A26" s="28" t="s">
        <v>148</v>
      </c>
      <c r="B26" s="35">
        <v>18</v>
      </c>
      <c r="C26" s="35"/>
    </row>
    <row r="27" spans="1:3" ht="12.75">
      <c r="A27" s="28" t="s">
        <v>31</v>
      </c>
      <c r="B27" s="35">
        <v>-210</v>
      </c>
      <c r="C27" s="35">
        <v>-441</v>
      </c>
    </row>
    <row r="28" spans="1:3" ht="12.75">
      <c r="A28" s="28" t="s">
        <v>32</v>
      </c>
      <c r="B28" s="35">
        <v>113</v>
      </c>
      <c r="C28" s="35">
        <v>20</v>
      </c>
    </row>
    <row r="29" spans="1:3" ht="12.75">
      <c r="A29" s="28" t="s">
        <v>167</v>
      </c>
      <c r="B29" s="35">
        <v>61</v>
      </c>
      <c r="C29" s="35"/>
    </row>
    <row r="30" spans="1:3" ht="12.75">
      <c r="A30" s="28" t="s">
        <v>102</v>
      </c>
      <c r="B30" s="35">
        <v>-3</v>
      </c>
      <c r="C30" s="35">
        <v>-725</v>
      </c>
    </row>
    <row r="31" spans="1:3" ht="12.75">
      <c r="A31" s="28" t="s">
        <v>126</v>
      </c>
      <c r="B31" s="35"/>
      <c r="C31" s="35">
        <v>-3</v>
      </c>
    </row>
    <row r="32" spans="1:3" ht="12.75">
      <c r="A32" s="29" t="s">
        <v>73</v>
      </c>
      <c r="B32" s="38">
        <f>SUM(B22:B31)</f>
        <v>6757</v>
      </c>
      <c r="C32" s="38">
        <f>SUM(C22:C31)</f>
        <v>1532</v>
      </c>
    </row>
    <row r="33" spans="1:3" ht="10.5" customHeight="1">
      <c r="A33" s="29"/>
      <c r="B33" s="38"/>
      <c r="C33" s="38"/>
    </row>
    <row r="34" spans="1:3" ht="12.75">
      <c r="A34" s="29" t="s">
        <v>34</v>
      </c>
      <c r="B34" s="35"/>
      <c r="C34" s="35"/>
    </row>
    <row r="35" spans="1:3" ht="12.75">
      <c r="A35" s="28" t="s">
        <v>103</v>
      </c>
      <c r="B35" s="35">
        <v>-280</v>
      </c>
      <c r="C35" s="35">
        <v>-1239</v>
      </c>
    </row>
    <row r="36" spans="1:3" ht="12.75">
      <c r="A36" s="28" t="s">
        <v>162</v>
      </c>
      <c r="B36" s="35"/>
      <c r="C36" s="35">
        <v>37</v>
      </c>
    </row>
    <row r="37" spans="1:3" ht="12.75" customHeight="1">
      <c r="A37" s="28" t="s">
        <v>35</v>
      </c>
      <c r="B37" s="35">
        <v>-18</v>
      </c>
      <c r="C37" s="35">
        <v>-41</v>
      </c>
    </row>
    <row r="38" spans="1:3" ht="12.75">
      <c r="A38" s="28" t="s">
        <v>100</v>
      </c>
      <c r="B38" s="35">
        <v>-98</v>
      </c>
      <c r="C38" s="35">
        <v>-9</v>
      </c>
    </row>
    <row r="39" spans="1:3" ht="12.75">
      <c r="A39" s="28" t="s">
        <v>119</v>
      </c>
      <c r="B39" s="35">
        <v>-1</v>
      </c>
      <c r="C39" s="35">
        <v>-4</v>
      </c>
    </row>
    <row r="40" spans="1:3" ht="12.75">
      <c r="A40" s="28" t="s">
        <v>36</v>
      </c>
      <c r="B40" s="35">
        <v>-2</v>
      </c>
      <c r="C40" s="35">
        <v>-3</v>
      </c>
    </row>
    <row r="41" spans="1:3" ht="17.25" customHeight="1">
      <c r="A41" s="29" t="s">
        <v>74</v>
      </c>
      <c r="B41" s="38">
        <f>SUM(B35:B40)</f>
        <v>-399</v>
      </c>
      <c r="C41" s="38">
        <f>SUM(C35:C40)</f>
        <v>-1259</v>
      </c>
    </row>
    <row r="42" spans="1:3" ht="11.25" customHeight="1">
      <c r="A42" s="29"/>
      <c r="B42" s="38"/>
      <c r="C42" s="38"/>
    </row>
    <row r="43" spans="1:3" ht="23.25" customHeight="1">
      <c r="A43" s="32" t="s">
        <v>75</v>
      </c>
      <c r="B43" s="34">
        <f>B19+B32+B41</f>
        <v>9231</v>
      </c>
      <c r="C43" s="34">
        <f>C19+C32+C41</f>
        <v>-267</v>
      </c>
    </row>
    <row r="44" ht="9.75" customHeight="1">
      <c r="A44" s="32"/>
    </row>
    <row r="45" spans="1:3" ht="18.75" customHeight="1">
      <c r="A45" s="37" t="s">
        <v>37</v>
      </c>
      <c r="B45" s="34">
        <v>4080</v>
      </c>
      <c r="C45" s="34">
        <v>1934</v>
      </c>
    </row>
    <row r="46" spans="1:3" ht="17.25" customHeight="1">
      <c r="A46" s="40" t="s">
        <v>38</v>
      </c>
      <c r="B46" s="34">
        <f>B43+B45</f>
        <v>13311</v>
      </c>
      <c r="C46" s="34">
        <f>C43+C45</f>
        <v>1667</v>
      </c>
    </row>
    <row r="47" spans="1:2" ht="11.25" customHeight="1">
      <c r="A47" s="40"/>
      <c r="B47" s="38"/>
    </row>
    <row r="48" spans="1:5" ht="22.5" customHeight="1">
      <c r="A48" s="81" t="s">
        <v>150</v>
      </c>
      <c r="B48" s="81"/>
      <c r="C48" s="81"/>
      <c r="D48" s="76"/>
      <c r="E48" s="76"/>
    </row>
    <row r="49" spans="1:4" ht="12.75">
      <c r="A49" s="83"/>
      <c r="B49" s="83"/>
      <c r="C49" s="84"/>
      <c r="D49" s="84"/>
    </row>
    <row r="50" spans="1:6" ht="14.25" customHeight="1">
      <c r="A50" s="21" t="s">
        <v>132</v>
      </c>
      <c r="B50" s="19"/>
      <c r="C50" s="19"/>
      <c r="D50" s="20"/>
      <c r="E50" s="66"/>
      <c r="F50" s="66"/>
    </row>
    <row r="51" spans="1:6" ht="15" customHeight="1">
      <c r="A51" s="22" t="s">
        <v>133</v>
      </c>
      <c r="B51" s="19"/>
      <c r="C51" s="19"/>
      <c r="D51" s="20"/>
      <c r="E51" s="66"/>
      <c r="F51" s="66"/>
    </row>
    <row r="52" spans="1:6" ht="12.75">
      <c r="A52" s="18"/>
      <c r="B52" s="19"/>
      <c r="C52" s="19"/>
      <c r="D52" s="20"/>
      <c r="E52" s="66"/>
      <c r="F52" s="66"/>
    </row>
    <row r="53" spans="1:6" ht="12.75">
      <c r="A53" s="23" t="s">
        <v>22</v>
      </c>
      <c r="B53" s="19"/>
      <c r="C53" s="19"/>
      <c r="D53" s="20"/>
      <c r="E53" s="66"/>
      <c r="F53" s="66"/>
    </row>
    <row r="54" spans="1:6" ht="12.75">
      <c r="A54" s="22" t="s">
        <v>76</v>
      </c>
      <c r="B54" s="19"/>
      <c r="C54" s="19"/>
      <c r="D54" s="20"/>
      <c r="E54" s="66"/>
      <c r="F54" s="66"/>
    </row>
    <row r="55" spans="1:6" ht="12.75">
      <c r="A55" s="24"/>
      <c r="B55" s="25"/>
      <c r="C55" s="26"/>
      <c r="D55" s="27"/>
      <c r="E55" s="66"/>
      <c r="F55" s="66"/>
    </row>
    <row r="56" spans="1:6" ht="18" customHeight="1">
      <c r="A56" s="82" t="s">
        <v>165</v>
      </c>
      <c r="B56" s="82"/>
      <c r="C56" s="26"/>
      <c r="D56" s="27"/>
      <c r="E56" s="66"/>
      <c r="F56" s="66"/>
    </row>
    <row r="57" spans="1:4" ht="12.75">
      <c r="A57" s="69"/>
      <c r="B57" s="70"/>
      <c r="C57" s="71"/>
      <c r="D57" s="71"/>
    </row>
    <row r="58" spans="1:4" ht="12.75">
      <c r="A58" s="69"/>
      <c r="B58" s="70"/>
      <c r="C58" s="71"/>
      <c r="D58" s="71"/>
    </row>
    <row r="59" ht="12.75">
      <c r="D59" s="9">
        <v>3</v>
      </c>
    </row>
  </sheetData>
  <sheetProtection/>
  <mergeCells count="8">
    <mergeCell ref="A56:B56"/>
    <mergeCell ref="A49:B49"/>
    <mergeCell ref="C49:D49"/>
    <mergeCell ref="A1:C1"/>
    <mergeCell ref="A2:C2"/>
    <mergeCell ref="A5:A6"/>
    <mergeCell ref="A3:D3"/>
    <mergeCell ref="A48:C48"/>
  </mergeCells>
  <printOptions/>
  <pageMargins left="1.062992125984252" right="0.7480314960629921" top="0.9055118110236221" bottom="0.9448818897637796" header="0.2362204724409449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3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39.00390625" style="9" customWidth="1"/>
    <col min="2" max="2" width="8.140625" style="9" customWidth="1"/>
    <col min="3" max="3" width="7.00390625" style="9" customWidth="1"/>
    <col min="4" max="9" width="9.140625" style="9" customWidth="1"/>
    <col min="10" max="10" width="11.7109375" style="9" customWidth="1"/>
    <col min="11" max="11" width="11.28125" style="9" customWidth="1"/>
    <col min="12" max="12" width="10.421875" style="9" customWidth="1"/>
    <col min="13" max="16384" width="9.140625" style="9" customWidth="1"/>
  </cols>
  <sheetData>
    <row r="1" spans="1:12" ht="12.75" customHeight="1">
      <c r="A1" s="87" t="s">
        <v>156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4.25" customHeight="1">
      <c r="A2" s="91" t="s">
        <v>43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2.75" customHeight="1">
      <c r="A3" s="80" t="s">
        <v>161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5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O4" s="67"/>
    </row>
    <row r="5" spans="1:12" s="31" customFormat="1" ht="13.5" customHeight="1">
      <c r="A5" s="90" t="s">
        <v>77</v>
      </c>
      <c r="B5" s="90" t="s">
        <v>53</v>
      </c>
      <c r="C5" s="90" t="s">
        <v>54</v>
      </c>
      <c r="D5" s="90"/>
      <c r="E5" s="90"/>
      <c r="F5" s="90"/>
      <c r="G5" s="90"/>
      <c r="H5" s="90" t="s">
        <v>78</v>
      </c>
      <c r="I5" s="90"/>
      <c r="J5" s="90" t="s">
        <v>89</v>
      </c>
      <c r="K5" s="90" t="s">
        <v>90</v>
      </c>
      <c r="L5" s="80" t="s">
        <v>101</v>
      </c>
    </row>
    <row r="6" spans="1:12" s="31" customFormat="1" ht="18.75" customHeight="1">
      <c r="A6" s="90"/>
      <c r="B6" s="90"/>
      <c r="C6" s="90" t="s">
        <v>87</v>
      </c>
      <c r="D6" s="90" t="s">
        <v>79</v>
      </c>
      <c r="E6" s="90" t="s">
        <v>80</v>
      </c>
      <c r="F6" s="90"/>
      <c r="G6" s="90"/>
      <c r="H6" s="41" t="s">
        <v>81</v>
      </c>
      <c r="I6" s="41" t="s">
        <v>82</v>
      </c>
      <c r="J6" s="90"/>
      <c r="K6" s="90"/>
      <c r="L6" s="80"/>
    </row>
    <row r="7" spans="1:12" s="31" customFormat="1" ht="45.75" customHeight="1">
      <c r="A7" s="90"/>
      <c r="B7" s="90"/>
      <c r="C7" s="90"/>
      <c r="D7" s="90"/>
      <c r="E7" s="41" t="s">
        <v>83</v>
      </c>
      <c r="F7" s="41" t="s">
        <v>84</v>
      </c>
      <c r="G7" s="41" t="s">
        <v>85</v>
      </c>
      <c r="H7" s="41"/>
      <c r="I7" s="41"/>
      <c r="J7" s="90"/>
      <c r="K7" s="90"/>
      <c r="L7" s="80"/>
    </row>
    <row r="8" spans="1:12" ht="12" customHeight="1">
      <c r="A8" s="42" t="s">
        <v>125</v>
      </c>
      <c r="B8" s="64">
        <v>8519</v>
      </c>
      <c r="C8" s="64">
        <v>931</v>
      </c>
      <c r="D8" s="64">
        <v>646</v>
      </c>
      <c r="E8" s="64">
        <v>902</v>
      </c>
      <c r="F8" s="64">
        <v>9939</v>
      </c>
      <c r="G8" s="64">
        <v>9162</v>
      </c>
      <c r="H8" s="64">
        <v>8891</v>
      </c>
      <c r="I8" s="64">
        <v>-1883</v>
      </c>
      <c r="J8" s="64">
        <f>B8+C8+D8+E8+F8+G8+H8+I8</f>
        <v>37107</v>
      </c>
      <c r="K8" s="64">
        <v>4381</v>
      </c>
      <c r="L8" s="64">
        <f>J8+K8</f>
        <v>41488</v>
      </c>
    </row>
    <row r="9" spans="1:12" ht="13.5" customHeight="1">
      <c r="A9" s="42" t="s">
        <v>104</v>
      </c>
      <c r="B9" s="62"/>
      <c r="C9" s="62"/>
      <c r="D9" s="62"/>
      <c r="E9" s="62"/>
      <c r="F9" s="62"/>
      <c r="G9" s="62"/>
      <c r="H9" s="45">
        <v>491</v>
      </c>
      <c r="I9" s="43"/>
      <c r="J9" s="45">
        <f>B9+C9+D9+E9+F9+G9+H9+I9</f>
        <v>491</v>
      </c>
      <c r="K9" s="45">
        <v>750</v>
      </c>
      <c r="L9" s="35">
        <f>J9+K9</f>
        <v>1241</v>
      </c>
    </row>
    <row r="10" spans="1:12" ht="12" customHeight="1">
      <c r="A10" s="44" t="s">
        <v>127</v>
      </c>
      <c r="B10" s="64"/>
      <c r="C10" s="64"/>
      <c r="D10" s="64"/>
      <c r="E10" s="64">
        <f>E12+E11</f>
        <v>148</v>
      </c>
      <c r="F10" s="64"/>
      <c r="G10" s="64"/>
      <c r="H10" s="64">
        <f>H12+H11</f>
        <v>-238</v>
      </c>
      <c r="I10" s="64">
        <f>I12+I11</f>
        <v>0</v>
      </c>
      <c r="J10" s="64">
        <f>B10+C10+D10+E10+F10+G10+H10+I10</f>
        <v>-90</v>
      </c>
      <c r="K10" s="64">
        <f>K12+K11</f>
        <v>-308</v>
      </c>
      <c r="L10" s="64">
        <f aca="true" t="shared" si="0" ref="L10:L16">J10+K10</f>
        <v>-398</v>
      </c>
    </row>
    <row r="11" spans="1:12" ht="12" customHeight="1">
      <c r="A11" s="44" t="s">
        <v>129</v>
      </c>
      <c r="B11" s="64"/>
      <c r="C11" s="64"/>
      <c r="D11" s="64"/>
      <c r="E11" s="64"/>
      <c r="F11" s="64"/>
      <c r="G11" s="64"/>
      <c r="H11" s="64"/>
      <c r="I11" s="64"/>
      <c r="J11" s="64"/>
      <c r="K11" s="64">
        <v>-301</v>
      </c>
      <c r="L11" s="64">
        <f t="shared" si="0"/>
        <v>-301</v>
      </c>
    </row>
    <row r="12" spans="1:12" ht="12" customHeight="1">
      <c r="A12" s="44" t="s">
        <v>128</v>
      </c>
      <c r="B12" s="64"/>
      <c r="C12" s="64"/>
      <c r="D12" s="64"/>
      <c r="E12" s="64">
        <v>148</v>
      </c>
      <c r="F12" s="64"/>
      <c r="G12" s="64"/>
      <c r="H12" s="64">
        <v>-238</v>
      </c>
      <c r="I12" s="64"/>
      <c r="J12" s="64">
        <f>B12+C12+D12+E12+F12+G12+H12+I12</f>
        <v>-90</v>
      </c>
      <c r="K12" s="64">
        <v>-7</v>
      </c>
      <c r="L12" s="64">
        <f t="shared" si="0"/>
        <v>-97</v>
      </c>
    </row>
    <row r="13" spans="1:12" ht="12" customHeight="1">
      <c r="A13" s="44" t="s">
        <v>86</v>
      </c>
      <c r="B13" s="64"/>
      <c r="C13" s="64"/>
      <c r="D13" s="64"/>
      <c r="E13" s="64"/>
      <c r="F13" s="64"/>
      <c r="G13" s="64">
        <v>-5002</v>
      </c>
      <c r="H13" s="64">
        <v>3113</v>
      </c>
      <c r="I13" s="64">
        <v>1883</v>
      </c>
      <c r="J13" s="64">
        <f>B13+C13+D13+E13+F13+G13+H13+I13</f>
        <v>-6</v>
      </c>
      <c r="K13" s="64">
        <v>-1</v>
      </c>
      <c r="L13" s="64">
        <f t="shared" si="0"/>
        <v>-7</v>
      </c>
    </row>
    <row r="14" spans="1:12" ht="12" customHeight="1">
      <c r="A14" s="44" t="s">
        <v>130</v>
      </c>
      <c r="B14" s="64"/>
      <c r="C14" s="64"/>
      <c r="D14" s="64"/>
      <c r="E14" s="64"/>
      <c r="F14" s="64"/>
      <c r="G14" s="64"/>
      <c r="H14" s="64"/>
      <c r="I14" s="64"/>
      <c r="J14" s="64">
        <f>B14+C14+D14+E14+F14+G14+H14+I14</f>
        <v>0</v>
      </c>
      <c r="K14" s="64"/>
      <c r="L14" s="64">
        <f t="shared" si="0"/>
        <v>0</v>
      </c>
    </row>
    <row r="15" spans="1:12" ht="12" customHeight="1">
      <c r="A15" s="44" t="s">
        <v>131</v>
      </c>
      <c r="B15" s="64"/>
      <c r="C15" s="64"/>
      <c r="D15" s="64"/>
      <c r="E15" s="64"/>
      <c r="F15" s="64"/>
      <c r="G15" s="64"/>
      <c r="H15" s="64"/>
      <c r="I15" s="64"/>
      <c r="J15" s="64">
        <f>B15+C15+D15+E15+F15+G15+H15+I15</f>
        <v>0</v>
      </c>
      <c r="K15" s="64"/>
      <c r="L15" s="64">
        <f t="shared" si="0"/>
        <v>0</v>
      </c>
    </row>
    <row r="16" spans="1:12" ht="12" customHeight="1">
      <c r="A16" s="44" t="s">
        <v>118</v>
      </c>
      <c r="B16" s="64"/>
      <c r="C16" s="64">
        <v>30</v>
      </c>
      <c r="D16" s="64">
        <v>1</v>
      </c>
      <c r="E16" s="64"/>
      <c r="F16" s="64">
        <v>59</v>
      </c>
      <c r="G16" s="64">
        <v>-129</v>
      </c>
      <c r="H16" s="64">
        <v>452</v>
      </c>
      <c r="I16" s="64"/>
      <c r="J16" s="64">
        <f>B16+C16+D16+E16+F16+G16+H16+I16</f>
        <v>413</v>
      </c>
      <c r="K16" s="64">
        <v>-540</v>
      </c>
      <c r="L16" s="64">
        <f t="shared" si="0"/>
        <v>-127</v>
      </c>
    </row>
    <row r="17" spans="1:12" ht="12" customHeight="1">
      <c r="A17" s="42" t="s">
        <v>135</v>
      </c>
      <c r="B17" s="64">
        <f>B8+B9+B10+B13+B14+B15+B16</f>
        <v>8519</v>
      </c>
      <c r="C17" s="64">
        <f aca="true" t="shared" si="1" ref="C17:L17">C8+C9+C10+C13+C14+C15+C16</f>
        <v>961</v>
      </c>
      <c r="D17" s="64">
        <f t="shared" si="1"/>
        <v>647</v>
      </c>
      <c r="E17" s="64">
        <f t="shared" si="1"/>
        <v>1050</v>
      </c>
      <c r="F17" s="64">
        <f t="shared" si="1"/>
        <v>9998</v>
      </c>
      <c r="G17" s="64">
        <f t="shared" si="1"/>
        <v>4031</v>
      </c>
      <c r="H17" s="64">
        <f t="shared" si="1"/>
        <v>12709</v>
      </c>
      <c r="I17" s="64"/>
      <c r="J17" s="64">
        <f t="shared" si="1"/>
        <v>37915</v>
      </c>
      <c r="K17" s="64">
        <f t="shared" si="1"/>
        <v>4282</v>
      </c>
      <c r="L17" s="64">
        <f t="shared" si="1"/>
        <v>42197</v>
      </c>
    </row>
    <row r="18" spans="1:12" ht="12" customHeight="1">
      <c r="A18" s="42" t="s">
        <v>104</v>
      </c>
      <c r="B18" s="64"/>
      <c r="C18" s="64"/>
      <c r="D18" s="64"/>
      <c r="E18" s="64"/>
      <c r="F18" s="64"/>
      <c r="G18" s="64"/>
      <c r="H18" s="64">
        <v>632</v>
      </c>
      <c r="I18" s="64"/>
      <c r="J18" s="64">
        <f>B18+C18+D18+E18+F18+G18+H18+I18</f>
        <v>632</v>
      </c>
      <c r="K18" s="64">
        <v>301</v>
      </c>
      <c r="L18" s="64">
        <f>J18+K18</f>
        <v>933</v>
      </c>
    </row>
    <row r="19" spans="1:12" ht="12" customHeight="1">
      <c r="A19" s="44" t="s">
        <v>127</v>
      </c>
      <c r="B19" s="64"/>
      <c r="C19" s="64"/>
      <c r="D19" s="64"/>
      <c r="E19" s="64">
        <f>E21+E20</f>
        <v>0</v>
      </c>
      <c r="F19" s="64"/>
      <c r="G19" s="64"/>
      <c r="H19" s="64">
        <f>H21+H20</f>
        <v>-97</v>
      </c>
      <c r="I19" s="64"/>
      <c r="J19" s="64">
        <f>B19+C19+D19+E19+F19+G19+H19+I19</f>
        <v>-97</v>
      </c>
      <c r="K19" s="64">
        <f>K21+K20</f>
        <v>-103</v>
      </c>
      <c r="L19" s="64">
        <f>J19+K19</f>
        <v>-200</v>
      </c>
    </row>
    <row r="20" spans="1:12" ht="12" customHeight="1">
      <c r="A20" s="44" t="s">
        <v>129</v>
      </c>
      <c r="B20" s="64"/>
      <c r="C20" s="64"/>
      <c r="D20" s="64"/>
      <c r="E20" s="64"/>
      <c r="F20" s="64"/>
      <c r="G20" s="64"/>
      <c r="H20" s="64"/>
      <c r="I20" s="64"/>
      <c r="J20" s="64"/>
      <c r="K20" s="64">
        <v>-89</v>
      </c>
      <c r="L20" s="64">
        <f>J20+K20</f>
        <v>-89</v>
      </c>
    </row>
    <row r="21" spans="1:12" ht="12" customHeight="1">
      <c r="A21" s="44" t="s">
        <v>128</v>
      </c>
      <c r="B21" s="64"/>
      <c r="C21" s="64"/>
      <c r="D21" s="64"/>
      <c r="E21" s="64"/>
      <c r="F21" s="64"/>
      <c r="G21" s="64"/>
      <c r="H21" s="64">
        <v>-97</v>
      </c>
      <c r="I21" s="64"/>
      <c r="J21" s="64">
        <f>B21+C21+D21+E21+F21+G21+H21+I21</f>
        <v>-97</v>
      </c>
      <c r="K21" s="64">
        <v>-14</v>
      </c>
      <c r="L21" s="64">
        <f>J21+K21</f>
        <v>-111</v>
      </c>
    </row>
    <row r="22" spans="1:12" ht="12" customHeight="1">
      <c r="A22" s="44" t="s">
        <v>158</v>
      </c>
      <c r="B22" s="64">
        <v>20</v>
      </c>
      <c r="C22" s="64">
        <v>21</v>
      </c>
      <c r="D22" s="64">
        <v>-315</v>
      </c>
      <c r="E22" s="64"/>
      <c r="F22" s="64">
        <v>-256</v>
      </c>
      <c r="G22" s="64">
        <v>-582</v>
      </c>
      <c r="H22" s="64">
        <v>1140</v>
      </c>
      <c r="I22" s="64"/>
      <c r="J22" s="64">
        <f>B22+C22+D22+E22+F22+G22+H22+I22</f>
        <v>28</v>
      </c>
      <c r="K22" s="64">
        <v>-114</v>
      </c>
      <c r="L22" s="64">
        <f>J22+K22</f>
        <v>-86</v>
      </c>
    </row>
    <row r="23" spans="1:12" ht="12" customHeight="1">
      <c r="A23" s="42" t="s">
        <v>149</v>
      </c>
      <c r="B23" s="64">
        <f aca="true" t="shared" si="2" ref="B23:G23">B17+B18+B22</f>
        <v>8539</v>
      </c>
      <c r="C23" s="64">
        <f t="shared" si="2"/>
        <v>982</v>
      </c>
      <c r="D23" s="64">
        <f t="shared" si="2"/>
        <v>332</v>
      </c>
      <c r="E23" s="64">
        <f t="shared" si="2"/>
        <v>1050</v>
      </c>
      <c r="F23" s="64">
        <f t="shared" si="2"/>
        <v>9742</v>
      </c>
      <c r="G23" s="64">
        <f t="shared" si="2"/>
        <v>3449</v>
      </c>
      <c r="H23" s="64">
        <f>H17+H18+H19+H22</f>
        <v>14384</v>
      </c>
      <c r="I23" s="64"/>
      <c r="J23" s="64">
        <f>J17+J18+J19+J22</f>
        <v>38478</v>
      </c>
      <c r="K23" s="64">
        <f>K17+K18+K19+K22</f>
        <v>4366</v>
      </c>
      <c r="L23" s="64">
        <f>L17+L18+L19+L22</f>
        <v>42844</v>
      </c>
    </row>
    <row r="24" spans="1:12" ht="12" customHeight="1">
      <c r="A24" s="42" t="s">
        <v>104</v>
      </c>
      <c r="B24" s="64"/>
      <c r="C24" s="64"/>
      <c r="D24" s="64"/>
      <c r="E24" s="64"/>
      <c r="F24" s="64"/>
      <c r="G24" s="64"/>
      <c r="H24" s="64">
        <v>2683</v>
      </c>
      <c r="I24" s="64"/>
      <c r="J24" s="64">
        <f>B24+C24+D24+E24+F24+G24+H24+I24</f>
        <v>2683</v>
      </c>
      <c r="K24" s="64">
        <v>222</v>
      </c>
      <c r="L24" s="64">
        <f>J24+K24</f>
        <v>2905</v>
      </c>
    </row>
    <row r="25" spans="1:12" ht="12" customHeight="1">
      <c r="A25" s="44" t="s">
        <v>127</v>
      </c>
      <c r="B25" s="64"/>
      <c r="C25" s="64"/>
      <c r="D25" s="64"/>
      <c r="E25" s="64">
        <f>E27+E26</f>
        <v>490</v>
      </c>
      <c r="F25" s="64"/>
      <c r="G25" s="64">
        <f>G27+G26</f>
        <v>-21</v>
      </c>
      <c r="H25" s="64">
        <f>H27+H26</f>
        <v>-525</v>
      </c>
      <c r="I25" s="64"/>
      <c r="J25" s="64">
        <f>B25+C25+D25+E25+F25+G25+H25+I25</f>
        <v>-56</v>
      </c>
      <c r="K25" s="64">
        <f>K27+K26</f>
        <v>-16</v>
      </c>
      <c r="L25" s="64">
        <f>J25+K25</f>
        <v>-72</v>
      </c>
    </row>
    <row r="26" spans="1:12" ht="12" customHeight="1">
      <c r="A26" s="44" t="s">
        <v>129</v>
      </c>
      <c r="B26" s="64"/>
      <c r="C26" s="64"/>
      <c r="D26" s="64"/>
      <c r="E26" s="64"/>
      <c r="F26" s="64"/>
      <c r="G26" s="64"/>
      <c r="H26" s="64"/>
      <c r="I26" s="64"/>
      <c r="J26" s="64"/>
      <c r="K26" s="64">
        <v>-17</v>
      </c>
      <c r="L26" s="64">
        <f>J26+K26</f>
        <v>-17</v>
      </c>
    </row>
    <row r="27" spans="1:12" ht="12" customHeight="1">
      <c r="A27" s="44" t="s">
        <v>128</v>
      </c>
      <c r="B27" s="64"/>
      <c r="C27" s="64"/>
      <c r="D27" s="64"/>
      <c r="E27" s="64">
        <v>490</v>
      </c>
      <c r="F27" s="64"/>
      <c r="G27" s="64">
        <v>-21</v>
      </c>
      <c r="H27" s="64">
        <v>-525</v>
      </c>
      <c r="I27" s="64"/>
      <c r="J27" s="64">
        <f>B27+C27+D27+E27+F27+G27+H27+I27</f>
        <v>-56</v>
      </c>
      <c r="K27" s="64">
        <v>1</v>
      </c>
      <c r="L27" s="64">
        <f>J27+K27</f>
        <v>-55</v>
      </c>
    </row>
    <row r="28" spans="1:12" ht="12" customHeight="1">
      <c r="A28" s="44" t="s">
        <v>158</v>
      </c>
      <c r="B28" s="64"/>
      <c r="C28" s="64"/>
      <c r="D28" s="64">
        <v>-2</v>
      </c>
      <c r="E28" s="64">
        <v>9</v>
      </c>
      <c r="F28" s="64">
        <v>712</v>
      </c>
      <c r="G28" s="64">
        <v>-44</v>
      </c>
      <c r="H28" s="64"/>
      <c r="I28" s="64"/>
      <c r="J28" s="64">
        <f>B28+C28+D28+E28+F28+G28+H28+I28</f>
        <v>675</v>
      </c>
      <c r="K28" s="64">
        <v>87</v>
      </c>
      <c r="L28" s="64">
        <f>J28+K28</f>
        <v>762</v>
      </c>
    </row>
    <row r="29" spans="1:12" ht="12" customHeight="1">
      <c r="A29" s="42" t="s">
        <v>163</v>
      </c>
      <c r="B29" s="64">
        <f>B23+B24+B25+B28</f>
        <v>8539</v>
      </c>
      <c r="C29" s="64">
        <f aca="true" t="shared" si="3" ref="C29:H29">C23+C24+C25+C28</f>
        <v>982</v>
      </c>
      <c r="D29" s="64">
        <f t="shared" si="3"/>
        <v>330</v>
      </c>
      <c r="E29" s="64">
        <f t="shared" si="3"/>
        <v>1549</v>
      </c>
      <c r="F29" s="64">
        <f t="shared" si="3"/>
        <v>10454</v>
      </c>
      <c r="G29" s="64">
        <f t="shared" si="3"/>
        <v>3384</v>
      </c>
      <c r="H29" s="64">
        <f t="shared" si="3"/>
        <v>16542</v>
      </c>
      <c r="I29" s="64"/>
      <c r="J29" s="64">
        <f>J23+J24+J25+J28</f>
        <v>41780</v>
      </c>
      <c r="K29" s="64">
        <f>K23+K24+K25+K28</f>
        <v>4659</v>
      </c>
      <c r="L29" s="64">
        <f>L23+L24+L25+L28</f>
        <v>46439</v>
      </c>
    </row>
    <row r="30" spans="1:12" ht="12" customHeight="1">
      <c r="A30" s="42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1" ht="12" customHeight="1">
      <c r="A31" s="42"/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7" ht="24.75" customHeight="1">
      <c r="A32" s="81" t="s">
        <v>150</v>
      </c>
      <c r="B32" s="81"/>
      <c r="C32" s="81"/>
      <c r="D32" s="81"/>
      <c r="E32" s="81"/>
      <c r="F32" s="81"/>
      <c r="G32" s="81"/>
    </row>
    <row r="33" spans="1:5" ht="18" customHeight="1">
      <c r="A33" s="69"/>
      <c r="B33" s="69"/>
      <c r="C33" s="69"/>
      <c r="D33" s="69"/>
      <c r="E33" s="69"/>
    </row>
    <row r="34" spans="1:6" ht="12.75">
      <c r="A34" s="21" t="s">
        <v>132</v>
      </c>
      <c r="B34" s="19"/>
      <c r="C34" s="19"/>
      <c r="D34" s="20"/>
      <c r="E34" s="66"/>
      <c r="F34" s="66"/>
    </row>
    <row r="35" spans="1:6" ht="12.75">
      <c r="A35" s="22" t="s">
        <v>133</v>
      </c>
      <c r="B35" s="19"/>
      <c r="C35" s="19"/>
      <c r="D35" s="20"/>
      <c r="E35" s="66"/>
      <c r="F35" s="66"/>
    </row>
    <row r="36" spans="1:6" ht="12.75">
      <c r="A36" s="18"/>
      <c r="B36" s="19"/>
      <c r="C36" s="19"/>
      <c r="D36" s="20"/>
      <c r="E36" s="66"/>
      <c r="F36" s="66"/>
    </row>
    <row r="37" spans="1:6" ht="12.75">
      <c r="A37" s="23" t="s">
        <v>22</v>
      </c>
      <c r="B37" s="19"/>
      <c r="C37" s="19"/>
      <c r="D37" s="20"/>
      <c r="E37" s="66"/>
      <c r="F37" s="66"/>
    </row>
    <row r="38" spans="1:6" ht="12.75">
      <c r="A38" s="22" t="s">
        <v>76</v>
      </c>
      <c r="B38" s="19"/>
      <c r="C38" s="19"/>
      <c r="D38" s="20"/>
      <c r="E38" s="66"/>
      <c r="F38" s="66"/>
    </row>
    <row r="39" spans="1:6" ht="12.75">
      <c r="A39" s="24"/>
      <c r="B39" s="25"/>
      <c r="C39" s="26"/>
      <c r="D39" s="27"/>
      <c r="E39" s="66"/>
      <c r="F39" s="66"/>
    </row>
    <row r="40" spans="1:6" ht="12.75" customHeight="1">
      <c r="A40" s="82" t="s">
        <v>165</v>
      </c>
      <c r="B40" s="82"/>
      <c r="C40" s="82"/>
      <c r="D40" s="82"/>
      <c r="E40" s="66"/>
      <c r="F40" s="66"/>
    </row>
    <row r="41" spans="1:13" ht="12.75">
      <c r="A41" s="69"/>
      <c r="B41" s="70"/>
      <c r="C41" s="71"/>
      <c r="D41" s="71"/>
      <c r="M41">
        <v>4</v>
      </c>
    </row>
    <row r="42" spans="1:4" ht="12.75">
      <c r="A42" s="69"/>
      <c r="B42" s="70"/>
      <c r="C42" s="71"/>
      <c r="D42" s="71"/>
    </row>
    <row r="43" spans="1:2" ht="12.75">
      <c r="A43" s="39"/>
      <c r="B43" s="46"/>
    </row>
  </sheetData>
  <sheetProtection/>
  <mergeCells count="16">
    <mergeCell ref="A1:L1"/>
    <mergeCell ref="A2:L2"/>
    <mergeCell ref="A3:L3"/>
    <mergeCell ref="A5:A7"/>
    <mergeCell ref="B5:B7"/>
    <mergeCell ref="J5:J7"/>
    <mergeCell ref="K5:K7"/>
    <mergeCell ref="E6:G6"/>
    <mergeCell ref="C6:C7"/>
    <mergeCell ref="H5:I5"/>
    <mergeCell ref="L5:L7"/>
    <mergeCell ref="D6:D7"/>
    <mergeCell ref="A32:G32"/>
    <mergeCell ref="C5:G5"/>
    <mergeCell ref="A40:B40"/>
    <mergeCell ref="C40:D40"/>
  </mergeCells>
  <printOptions/>
  <pageMargins left="0.7480314960629921" right="0.6299212598425197" top="0.3937007874015748" bottom="0.1968503937007874" header="0.2362204724409449" footer="0.1181102362204724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Liubomir Nikolov</dc:creator>
  <cp:keywords/>
  <dc:description/>
  <cp:lastModifiedBy>george</cp:lastModifiedBy>
  <cp:lastPrinted>2018-08-23T08:12:56Z</cp:lastPrinted>
  <dcterms:created xsi:type="dcterms:W3CDTF">2005-02-19T14:29:21Z</dcterms:created>
  <dcterms:modified xsi:type="dcterms:W3CDTF">2018-08-28T13:26:14Z</dcterms:modified>
  <cp:category/>
  <cp:version/>
  <cp:contentType/>
  <cp:contentStatus/>
</cp:coreProperties>
</file>